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ы коммун" sheetId="1" r:id="rId1"/>
    <sheet name="тарифы жилье" sheetId="2" r:id="rId2"/>
  </sheets>
  <definedNames/>
  <calcPr fullCalcOnLoad="1"/>
</workbook>
</file>

<file path=xl/sharedStrings.xml><?xml version="1.0" encoding="utf-8"?>
<sst xmlns="http://schemas.openxmlformats.org/spreadsheetml/2006/main" count="379" uniqueCount="110">
  <si>
    <t>найм жилья</t>
  </si>
  <si>
    <t>в кирп.доме</t>
  </si>
  <si>
    <t>в пан.доме</t>
  </si>
  <si>
    <t>Размер платы за содержание и ремонт жилого помещения</t>
  </si>
  <si>
    <t>благоустр.панельный дом</t>
  </si>
  <si>
    <t>благоустр.кирпичный дом</t>
  </si>
  <si>
    <t>с частичными удобствами</t>
  </si>
  <si>
    <t>с газовыми колонками</t>
  </si>
  <si>
    <t>без удобств</t>
  </si>
  <si>
    <t>В-Сюктерка</t>
  </si>
  <si>
    <t>Холодное водоснабжение</t>
  </si>
  <si>
    <t>Тариф</t>
  </si>
  <si>
    <t>куб.м.</t>
  </si>
  <si>
    <t>плата за водоснабжение</t>
  </si>
  <si>
    <t>благоустр.жилье</t>
  </si>
  <si>
    <t>с газ.колонками</t>
  </si>
  <si>
    <t>с част.удобствами</t>
  </si>
  <si>
    <t>чел.в мес.</t>
  </si>
  <si>
    <t>Горячее водоснабжение</t>
  </si>
  <si>
    <t>Водоотведение</t>
  </si>
  <si>
    <t>плата за водоотведение</t>
  </si>
  <si>
    <t>с водоразбор.колонками</t>
  </si>
  <si>
    <t>очистка выгребных ям</t>
  </si>
  <si>
    <t>очистка дворовых туалетов</t>
  </si>
  <si>
    <t>Отопление</t>
  </si>
  <si>
    <t>плата за отопление</t>
  </si>
  <si>
    <t>плата за гор.водоснабжение</t>
  </si>
  <si>
    <t>Гкал</t>
  </si>
  <si>
    <t>кв.м. в мес.</t>
  </si>
  <si>
    <t>ед.изм.</t>
  </si>
  <si>
    <t>Кугеси</t>
  </si>
  <si>
    <t>Сятрак.(Лапс)</t>
  </si>
  <si>
    <t>Синьялы</t>
  </si>
  <si>
    <t>Чиршк(Сирмап)</t>
  </si>
  <si>
    <t>тариф и размер платы, руб</t>
  </si>
  <si>
    <t>норматив потребления</t>
  </si>
  <si>
    <t>Размер платы за пользование жилым помещением (платы за наем) для нанимателей жилых помещений по договорам социального найма и договорам найма жилых помещений муниципального жилого фонда</t>
  </si>
  <si>
    <t>Первомай 21</t>
  </si>
  <si>
    <t>ООО Теплоэнергосеть</t>
  </si>
  <si>
    <t>РГУ КДДИ</t>
  </si>
  <si>
    <t>Первом 16,17</t>
  </si>
  <si>
    <t>Механизаторов 1</t>
  </si>
  <si>
    <t>ООО Сельский комфорт</t>
  </si>
  <si>
    <t>ООО Теплоэнергосети</t>
  </si>
  <si>
    <t>ОАО Водоканал</t>
  </si>
  <si>
    <t>ООО Хевеш</t>
  </si>
  <si>
    <t>Все МКД</t>
  </si>
  <si>
    <t>Вурман-Сюктерка</t>
  </si>
  <si>
    <t>ООО Волжанка</t>
  </si>
  <si>
    <t>ООО В/зори</t>
  </si>
  <si>
    <t>ОАО ЧСГ Волга</t>
  </si>
  <si>
    <t>РГУ Вега</t>
  </si>
  <si>
    <t>Главная 1,2,3,39,43,46</t>
  </si>
  <si>
    <t>В/зори 1а, 1б</t>
  </si>
  <si>
    <t>Волга 1</t>
  </si>
  <si>
    <t>Вега 1,2</t>
  </si>
  <si>
    <t>ООО В/зори- МКД п.Сюктерка</t>
  </si>
  <si>
    <t>ООО В/зори (МКД1,2,3,46,1а,1б)</t>
  </si>
  <si>
    <t>ООО Агроздравн</t>
  </si>
  <si>
    <t>МКД 1,2,1а,1б</t>
  </si>
  <si>
    <t>МКД 3,43,46</t>
  </si>
  <si>
    <t>Коммунальные услуги</t>
  </si>
  <si>
    <t>Поселения</t>
  </si>
  <si>
    <t>Исп. Кадилова М.В.</t>
  </si>
  <si>
    <t>Все МКД пос.Кугеси</t>
  </si>
  <si>
    <t xml:space="preserve">Все МКД, кроме Первомайская 16,17, Механизатор.1, </t>
  </si>
  <si>
    <t xml:space="preserve">тариф и размер платы, руб. </t>
  </si>
  <si>
    <t>период с 01 января 2012г.  по 30июня 2012 года</t>
  </si>
  <si>
    <t>период с 01 июля 2012г.  по 31 августа 2012 года</t>
  </si>
  <si>
    <t>период с 01 сентября 2012г.  по 31 декабря 2012 года</t>
  </si>
  <si>
    <t>ГОУ УКК</t>
  </si>
  <si>
    <t>ОАО ЧАПТС</t>
  </si>
  <si>
    <t>БУ ЧР КДДИ</t>
  </si>
  <si>
    <t>Все МКД с ГВС  кроме Перв 21</t>
  </si>
  <si>
    <t>ОАОПФ ЧАПТС</t>
  </si>
  <si>
    <t>ОООТеплоэнергосети</t>
  </si>
  <si>
    <t>нет</t>
  </si>
  <si>
    <t>ОАОЧСГ Волга</t>
  </si>
  <si>
    <t>Лапсар(Сятра)</t>
  </si>
  <si>
    <t>Сирмап (Чиршк)</t>
  </si>
  <si>
    <t xml:space="preserve">ЗАО Солн берег </t>
  </si>
  <si>
    <t>Адреса МКД</t>
  </si>
  <si>
    <t>Все п.Сюктерка</t>
  </si>
  <si>
    <t xml:space="preserve"> №1 улВолга</t>
  </si>
  <si>
    <t>Шорш.4а</t>
  </si>
  <si>
    <t>Мех.1</t>
  </si>
  <si>
    <t>Вост 1,2,3</t>
  </si>
  <si>
    <t>11Пят 2,3,4,5,6</t>
  </si>
  <si>
    <t>Сов.6,15а,15-17,17а,49,51,61,65,67,69-74,76,78, 80, 84,86, Перв 1,3,7,9, 11, 13, К.Марк 108 ,110, Шос 25,27,29,31,33,Тепл6,8,10,Марп12,12а, Шорш3</t>
  </si>
  <si>
    <t>Перв 15/1,15а,16, 17</t>
  </si>
  <si>
    <t xml:space="preserve">тариф, руб. </t>
  </si>
  <si>
    <t>тариф, руб</t>
  </si>
  <si>
    <t>тариф , руб</t>
  </si>
  <si>
    <t>электрическая энергия</t>
  </si>
  <si>
    <t>кВт.ч.</t>
  </si>
  <si>
    <t>период с 01 июля 2012г.  по 31 декабря 2012 года</t>
  </si>
  <si>
    <t>период с 01 января 2012г.  по 30 июня 2012 года</t>
  </si>
  <si>
    <t>Сирма(Чиршк)</t>
  </si>
  <si>
    <t>Электрическая энергия</t>
  </si>
  <si>
    <t xml:space="preserve">Нормативы потребления, тарифы и размер платы за коммунальные услуги </t>
  </si>
  <si>
    <t xml:space="preserve">Сводная информация о тарифах на ЖУ </t>
  </si>
  <si>
    <t>в руб./м2 в мес.</t>
  </si>
  <si>
    <t>в руб./м2 в мес</t>
  </si>
  <si>
    <t>с 01 января 2012 по 30 июня 2012г.</t>
  </si>
  <si>
    <t>Шос 2, 2а,4,6, 8,10,12,14,Лес9,Кут15,16,Геол1а,3,4,Сов52-57,57а,58,59, 59а,60,62,62а,64,64а,66,68, 30лПоб 1а,б,в ,г,Мелиор7,9, Н.К1,2,5,5а,6,7,8,9,11,12,13 14,17,19,20,2150лСССР41 Сад2, Перв4,19,20 ,21</t>
  </si>
  <si>
    <t>за январь-июнь 2012 год</t>
  </si>
  <si>
    <t>АУ ЧР УКК</t>
  </si>
  <si>
    <t xml:space="preserve">Все МКД, кроме Первомайская 16,17, Механизатор.1, Шорш4а </t>
  </si>
  <si>
    <t>Шорш. 4а*</t>
  </si>
  <si>
    <t>с 01.03.2012г.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</si>
</sst>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  <numFmt numFmtId="189" formatCode="0.000000"/>
    <numFmt numFmtId="190" formatCode="0.000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2" fontId="9" fillId="0" borderId="3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0" fontId="7" fillId="0" borderId="7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workbookViewId="0" topLeftCell="A36">
      <selection activeCell="A2" sqref="A2:O2"/>
    </sheetView>
  </sheetViews>
  <sheetFormatPr defaultColWidth="9.140625" defaultRowHeight="12.75"/>
  <cols>
    <col min="1" max="1" width="22.140625" style="34" customWidth="1"/>
    <col min="2" max="2" width="8.28125" style="34" customWidth="1"/>
    <col min="3" max="3" width="7.7109375" style="34" customWidth="1"/>
    <col min="4" max="4" width="17.7109375" style="34" customWidth="1"/>
    <col min="5" max="5" width="13.7109375" style="35" customWidth="1"/>
    <col min="6" max="6" width="11.7109375" style="35" customWidth="1"/>
    <col min="7" max="7" width="13.57421875" style="35" customWidth="1"/>
    <col min="8" max="8" width="15.28125" style="35" customWidth="1"/>
    <col min="9" max="9" width="11.8515625" style="35" customWidth="1"/>
    <col min="10" max="10" width="10.57421875" style="35" customWidth="1"/>
    <col min="11" max="11" width="9.28125" style="35" customWidth="1"/>
    <col min="12" max="12" width="10.7109375" style="35" customWidth="1"/>
    <col min="13" max="13" width="9.7109375" style="35" customWidth="1"/>
    <col min="14" max="14" width="11.57421875" style="35" hidden="1" customWidth="1"/>
    <col min="15" max="15" width="17.7109375" style="35" customWidth="1"/>
  </cols>
  <sheetData>
    <row r="1" spans="1:15" ht="15">
      <c r="A1" s="111" t="s">
        <v>99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5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.75" thickBot="1">
      <c r="A3" s="82"/>
      <c r="B3" s="82"/>
      <c r="C3" s="82"/>
      <c r="D3" s="82"/>
      <c r="E3" s="82"/>
      <c r="F3" s="82"/>
      <c r="G3" s="82"/>
      <c r="H3" s="82"/>
      <c r="I3" s="53"/>
      <c r="J3" s="53"/>
      <c r="K3" s="53"/>
      <c r="L3" s="53"/>
      <c r="M3" s="53"/>
      <c r="N3" s="53"/>
      <c r="O3" s="53"/>
    </row>
    <row r="4" spans="1:15" ht="12.75">
      <c r="A4" s="112" t="s">
        <v>61</v>
      </c>
      <c r="B4" s="114" t="s">
        <v>62</v>
      </c>
      <c r="C4" s="114"/>
      <c r="D4" s="55" t="s">
        <v>78</v>
      </c>
      <c r="E4" s="108" t="s">
        <v>47</v>
      </c>
      <c r="F4" s="108"/>
      <c r="G4" s="108"/>
      <c r="H4" s="108"/>
      <c r="I4" s="108" t="s">
        <v>30</v>
      </c>
      <c r="J4" s="108"/>
      <c r="K4" s="108"/>
      <c r="L4" s="108"/>
      <c r="M4" s="108"/>
      <c r="O4" s="64" t="s">
        <v>97</v>
      </c>
    </row>
    <row r="5" spans="1:15" ht="46.5" customHeight="1">
      <c r="A5" s="113"/>
      <c r="B5" s="36" t="s">
        <v>29</v>
      </c>
      <c r="C5" s="36" t="s">
        <v>35</v>
      </c>
      <c r="D5" s="18" t="s">
        <v>34</v>
      </c>
      <c r="E5" s="116" t="s">
        <v>66</v>
      </c>
      <c r="F5" s="116"/>
      <c r="G5" s="116"/>
      <c r="H5" s="116"/>
      <c r="I5" s="116" t="s">
        <v>34</v>
      </c>
      <c r="J5" s="116"/>
      <c r="K5" s="116"/>
      <c r="L5" s="116"/>
      <c r="M5" s="116"/>
      <c r="N5" s="18" t="s">
        <v>34</v>
      </c>
      <c r="O5" s="28" t="s">
        <v>34</v>
      </c>
    </row>
    <row r="6" spans="1:15" ht="12.75" customHeight="1" thickBot="1">
      <c r="A6" s="119" t="s">
        <v>96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1:15" ht="30.75" customHeight="1">
      <c r="A7" s="65" t="s">
        <v>10</v>
      </c>
      <c r="B7" s="66"/>
      <c r="C7" s="66"/>
      <c r="D7" s="67" t="s">
        <v>44</v>
      </c>
      <c r="E7" s="67" t="s">
        <v>48</v>
      </c>
      <c r="F7" s="67" t="s">
        <v>49</v>
      </c>
      <c r="G7" s="67" t="s">
        <v>77</v>
      </c>
      <c r="H7" s="96" t="s">
        <v>51</v>
      </c>
      <c r="I7" s="136" t="s">
        <v>38</v>
      </c>
      <c r="J7" s="136"/>
      <c r="K7" s="101" t="s">
        <v>39</v>
      </c>
      <c r="L7" s="101" t="s">
        <v>106</v>
      </c>
      <c r="M7" s="67" t="s">
        <v>74</v>
      </c>
      <c r="N7" s="103"/>
      <c r="O7" s="68" t="s">
        <v>45</v>
      </c>
    </row>
    <row r="8" spans="1:15" ht="12.75" customHeight="1">
      <c r="A8" s="44" t="s">
        <v>11</v>
      </c>
      <c r="B8" s="38" t="s">
        <v>12</v>
      </c>
      <c r="C8" s="37"/>
      <c r="D8" s="17">
        <f>9.37+0.15</f>
        <v>9.52</v>
      </c>
      <c r="E8" s="19">
        <v>10.3</v>
      </c>
      <c r="F8" s="19">
        <v>8.7</v>
      </c>
      <c r="G8" s="19">
        <v>11.3</v>
      </c>
      <c r="H8" s="97">
        <v>7.75</v>
      </c>
      <c r="I8" s="124">
        <v>11.89</v>
      </c>
      <c r="J8" s="124"/>
      <c r="K8" s="95">
        <v>6.68</v>
      </c>
      <c r="L8" s="95">
        <v>5.18</v>
      </c>
      <c r="M8" s="19">
        <v>10.06</v>
      </c>
      <c r="N8" s="104"/>
      <c r="O8" s="27">
        <v>12.05</v>
      </c>
    </row>
    <row r="9" spans="1:15" ht="57" customHeight="1">
      <c r="A9" s="44" t="s">
        <v>13</v>
      </c>
      <c r="B9" s="38"/>
      <c r="C9" s="37"/>
      <c r="D9" s="24" t="s">
        <v>46</v>
      </c>
      <c r="E9" s="18" t="s">
        <v>52</v>
      </c>
      <c r="F9" s="18" t="s">
        <v>53</v>
      </c>
      <c r="G9" s="18" t="s">
        <v>54</v>
      </c>
      <c r="H9" s="98" t="s">
        <v>55</v>
      </c>
      <c r="I9" s="123" t="s">
        <v>107</v>
      </c>
      <c r="J9" s="123"/>
      <c r="K9" s="39" t="s">
        <v>40</v>
      </c>
      <c r="L9" s="39" t="s">
        <v>108</v>
      </c>
      <c r="M9" s="30" t="s">
        <v>41</v>
      </c>
      <c r="N9" s="104"/>
      <c r="O9" s="25" t="s">
        <v>46</v>
      </c>
    </row>
    <row r="10" spans="1:15" ht="12.75">
      <c r="A10" s="45" t="s">
        <v>14</v>
      </c>
      <c r="B10" s="38" t="s">
        <v>17</v>
      </c>
      <c r="C10" s="37">
        <v>4.35</v>
      </c>
      <c r="D10" s="17"/>
      <c r="E10" s="19">
        <f>C10*E8</f>
        <v>44.805</v>
      </c>
      <c r="F10" s="19">
        <f>F8*C10</f>
        <v>37.84499999999999</v>
      </c>
      <c r="G10" s="19">
        <f>G8*C10</f>
        <v>49.155</v>
      </c>
      <c r="H10" s="99">
        <f>H8*C10</f>
        <v>33.7125</v>
      </c>
      <c r="I10" s="123">
        <f>I8*C10</f>
        <v>51.7215</v>
      </c>
      <c r="J10" s="123"/>
      <c r="K10" s="39"/>
      <c r="L10" s="39"/>
      <c r="M10" s="39"/>
      <c r="N10" s="104"/>
      <c r="O10" s="27"/>
    </row>
    <row r="11" spans="1:15" ht="12.75">
      <c r="A11" s="45" t="s">
        <v>15</v>
      </c>
      <c r="B11" s="38" t="s">
        <v>17</v>
      </c>
      <c r="C11" s="37">
        <v>5.4</v>
      </c>
      <c r="D11" s="17"/>
      <c r="E11" s="19"/>
      <c r="F11" s="19"/>
      <c r="G11" s="19"/>
      <c r="H11" s="99">
        <f>H8*C11</f>
        <v>41.85</v>
      </c>
      <c r="I11" s="123">
        <f>I8*C11</f>
        <v>64.206</v>
      </c>
      <c r="J11" s="123"/>
      <c r="K11" s="39">
        <f>K8*C11</f>
        <v>36.072</v>
      </c>
      <c r="L11" s="39"/>
      <c r="M11" s="30"/>
      <c r="N11" s="104"/>
      <c r="O11" s="27">
        <f>O8*C11</f>
        <v>65.07000000000001</v>
      </c>
    </row>
    <row r="12" spans="1:15" ht="12.75">
      <c r="A12" s="45" t="s">
        <v>16</v>
      </c>
      <c r="B12" s="38" t="s">
        <v>17</v>
      </c>
      <c r="C12" s="37">
        <v>3.75</v>
      </c>
      <c r="D12" s="19">
        <f>D8*C12</f>
        <v>35.699999999999996</v>
      </c>
      <c r="E12" s="19">
        <f>C12*E8</f>
        <v>38.625</v>
      </c>
      <c r="F12" s="19">
        <f>F8*C12</f>
        <v>32.625</v>
      </c>
      <c r="G12" s="19"/>
      <c r="H12" s="99"/>
      <c r="I12" s="123">
        <f>I8*C12</f>
        <v>44.587500000000006</v>
      </c>
      <c r="J12" s="123"/>
      <c r="K12" s="39"/>
      <c r="L12" s="39">
        <f>L8*C12</f>
        <v>19.424999999999997</v>
      </c>
      <c r="M12" s="19">
        <f>M8*C12</f>
        <v>37.725</v>
      </c>
      <c r="N12" s="104"/>
      <c r="O12" s="29">
        <f>C12*O8</f>
        <v>45.1875</v>
      </c>
    </row>
    <row r="13" spans="1:15" ht="13.5" thickBot="1">
      <c r="A13" s="46" t="s">
        <v>21</v>
      </c>
      <c r="B13" s="47" t="s">
        <v>17</v>
      </c>
      <c r="C13" s="48">
        <v>1.35</v>
      </c>
      <c r="D13" s="20"/>
      <c r="E13" s="20"/>
      <c r="F13" s="20"/>
      <c r="G13" s="20"/>
      <c r="H13" s="100"/>
      <c r="I13" s="129">
        <f>I8*C13</f>
        <v>16.0515</v>
      </c>
      <c r="J13" s="129"/>
      <c r="K13" s="102"/>
      <c r="L13" s="142" t="s">
        <v>109</v>
      </c>
      <c r="M13" s="20"/>
      <c r="N13" s="110"/>
      <c r="O13" s="49"/>
    </row>
    <row r="14" spans="1:15" ht="15" customHeight="1" hidden="1">
      <c r="A14" s="130" t="s">
        <v>68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</row>
    <row r="15" spans="1:15" ht="22.5" hidden="1">
      <c r="A15" s="43" t="s">
        <v>10</v>
      </c>
      <c r="B15" s="37"/>
      <c r="C15" s="37"/>
      <c r="D15" s="37"/>
      <c r="E15" s="18" t="s">
        <v>48</v>
      </c>
      <c r="F15" s="18" t="s">
        <v>49</v>
      </c>
      <c r="G15" s="18" t="s">
        <v>77</v>
      </c>
      <c r="H15" s="18" t="s">
        <v>51</v>
      </c>
      <c r="I15" s="116" t="s">
        <v>38</v>
      </c>
      <c r="J15" s="116"/>
      <c r="K15" s="116" t="s">
        <v>39</v>
      </c>
      <c r="L15" s="116"/>
      <c r="M15" s="18" t="s">
        <v>74</v>
      </c>
      <c r="N15" s="18" t="s">
        <v>44</v>
      </c>
      <c r="O15" s="28" t="s">
        <v>45</v>
      </c>
    </row>
    <row r="16" spans="1:15" ht="12.75" hidden="1">
      <c r="A16" s="44" t="s">
        <v>11</v>
      </c>
      <c r="B16" s="38" t="s">
        <v>12</v>
      </c>
      <c r="C16" s="37"/>
      <c r="D16" s="37"/>
      <c r="E16" s="19">
        <v>10.92</v>
      </c>
      <c r="F16" s="19">
        <v>9.2</v>
      </c>
      <c r="G16" s="17">
        <v>11.98</v>
      </c>
      <c r="H16" s="17">
        <v>8.21</v>
      </c>
      <c r="I16" s="124">
        <v>12.59</v>
      </c>
      <c r="J16" s="124"/>
      <c r="K16" s="124">
        <v>7.05</v>
      </c>
      <c r="L16" s="124"/>
      <c r="M16" s="19">
        <v>10.64</v>
      </c>
      <c r="N16" s="17">
        <f>9.94+0.15</f>
        <v>10.09</v>
      </c>
      <c r="O16" s="27">
        <v>12.77</v>
      </c>
    </row>
    <row r="17" spans="1:15" ht="45" customHeight="1" hidden="1">
      <c r="A17" s="44" t="s">
        <v>13</v>
      </c>
      <c r="B17" s="38"/>
      <c r="C17" s="37"/>
      <c r="D17" s="37"/>
      <c r="E17" s="18" t="s">
        <v>52</v>
      </c>
      <c r="F17" s="18" t="s">
        <v>53</v>
      </c>
      <c r="G17" s="18" t="s">
        <v>54</v>
      </c>
      <c r="H17" s="18" t="s">
        <v>55</v>
      </c>
      <c r="I17" s="123" t="s">
        <v>65</v>
      </c>
      <c r="J17" s="123"/>
      <c r="K17" s="123" t="s">
        <v>40</v>
      </c>
      <c r="L17" s="123"/>
      <c r="M17" s="30" t="s">
        <v>41</v>
      </c>
      <c r="N17" s="24" t="s">
        <v>46</v>
      </c>
      <c r="O17" s="25" t="s">
        <v>46</v>
      </c>
    </row>
    <row r="18" spans="1:15" ht="12.75" hidden="1">
      <c r="A18" s="45" t="s">
        <v>14</v>
      </c>
      <c r="B18" s="38" t="s">
        <v>17</v>
      </c>
      <c r="C18" s="37">
        <v>4.35</v>
      </c>
      <c r="D18" s="37"/>
      <c r="E18" s="19">
        <f>C18*E16</f>
        <v>47.501999999999995</v>
      </c>
      <c r="F18" s="19">
        <f>F16*C18</f>
        <v>40.019999999999996</v>
      </c>
      <c r="G18" s="19">
        <f>G16*C18</f>
        <v>52.113</v>
      </c>
      <c r="H18" s="19">
        <f>H16*C18</f>
        <v>35.7135</v>
      </c>
      <c r="I18" s="123">
        <f>I16*C18</f>
        <v>54.76649999999999</v>
      </c>
      <c r="J18" s="123"/>
      <c r="K18" s="123"/>
      <c r="L18" s="123"/>
      <c r="M18" s="39"/>
      <c r="N18" s="17"/>
      <c r="O18" s="27"/>
    </row>
    <row r="19" spans="1:15" ht="12.75" hidden="1">
      <c r="A19" s="45" t="s">
        <v>15</v>
      </c>
      <c r="B19" s="38" t="s">
        <v>17</v>
      </c>
      <c r="C19" s="37">
        <v>5.4</v>
      </c>
      <c r="D19" s="37"/>
      <c r="E19" s="19"/>
      <c r="F19" s="19"/>
      <c r="G19" s="19"/>
      <c r="H19" s="19">
        <f>H16*C19</f>
        <v>44.33400000000001</v>
      </c>
      <c r="I19" s="123">
        <f>I16*C19</f>
        <v>67.986</v>
      </c>
      <c r="J19" s="123"/>
      <c r="K19" s="123">
        <f>K16*C19</f>
        <v>38.07</v>
      </c>
      <c r="L19" s="123"/>
      <c r="M19" s="30"/>
      <c r="N19" s="17"/>
      <c r="O19" s="29">
        <f>O16*C19</f>
        <v>68.958</v>
      </c>
    </row>
    <row r="20" spans="1:15" ht="12.75" hidden="1">
      <c r="A20" s="45" t="s">
        <v>16</v>
      </c>
      <c r="B20" s="38" t="s">
        <v>17</v>
      </c>
      <c r="C20" s="37">
        <v>3.75</v>
      </c>
      <c r="D20" s="37"/>
      <c r="E20" s="19">
        <f>C20*E16</f>
        <v>40.95</v>
      </c>
      <c r="F20" s="19">
        <f>F16*C20</f>
        <v>34.5</v>
      </c>
      <c r="G20" s="19"/>
      <c r="H20" s="19"/>
      <c r="I20" s="123">
        <f>I16*C20</f>
        <v>47.2125</v>
      </c>
      <c r="J20" s="123"/>
      <c r="K20" s="124"/>
      <c r="L20" s="124"/>
      <c r="M20" s="19">
        <f>M16*C20</f>
        <v>39.900000000000006</v>
      </c>
      <c r="N20" s="19">
        <f>N16*C20</f>
        <v>37.8375</v>
      </c>
      <c r="O20" s="29">
        <f>C20*O16</f>
        <v>47.887499999999996</v>
      </c>
    </row>
    <row r="21" spans="1:15" ht="12.75" hidden="1">
      <c r="A21" s="45" t="s">
        <v>21</v>
      </c>
      <c r="B21" s="38" t="s">
        <v>17</v>
      </c>
      <c r="C21" s="37">
        <v>1.35</v>
      </c>
      <c r="D21" s="37"/>
      <c r="E21" s="19"/>
      <c r="F21" s="19"/>
      <c r="G21" s="19"/>
      <c r="H21" s="19"/>
      <c r="I21" s="123">
        <f>I16*C21</f>
        <v>16.9965</v>
      </c>
      <c r="J21" s="123"/>
      <c r="K21" s="124"/>
      <c r="L21" s="124"/>
      <c r="M21" s="19"/>
      <c r="N21" s="19"/>
      <c r="O21" s="27"/>
    </row>
    <row r="22" spans="1:15" ht="15" customHeight="1" hidden="1">
      <c r="A22" s="126" t="s">
        <v>69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</row>
    <row r="23" spans="1:15" ht="22.5" hidden="1">
      <c r="A23" s="43" t="s">
        <v>10</v>
      </c>
      <c r="B23" s="37"/>
      <c r="C23" s="37"/>
      <c r="D23" s="37"/>
      <c r="E23" s="18" t="s">
        <v>48</v>
      </c>
      <c r="F23" s="18" t="s">
        <v>49</v>
      </c>
      <c r="G23" s="18" t="s">
        <v>77</v>
      </c>
      <c r="H23" s="18" t="s">
        <v>51</v>
      </c>
      <c r="I23" s="116" t="s">
        <v>38</v>
      </c>
      <c r="J23" s="116"/>
      <c r="K23" s="116" t="s">
        <v>39</v>
      </c>
      <c r="L23" s="116"/>
      <c r="M23" s="18" t="s">
        <v>74</v>
      </c>
      <c r="N23" s="18" t="s">
        <v>44</v>
      </c>
      <c r="O23" s="28" t="s">
        <v>45</v>
      </c>
    </row>
    <row r="24" spans="1:15" ht="12.75" hidden="1">
      <c r="A24" s="44" t="s">
        <v>11</v>
      </c>
      <c r="B24" s="38" t="s">
        <v>12</v>
      </c>
      <c r="C24" s="37"/>
      <c r="D24" s="37"/>
      <c r="E24" s="19">
        <v>11.38</v>
      </c>
      <c r="F24" s="17">
        <v>9.59</v>
      </c>
      <c r="G24" s="17">
        <v>12.47</v>
      </c>
      <c r="H24" s="17">
        <v>8.47</v>
      </c>
      <c r="I24" s="124">
        <v>13.12</v>
      </c>
      <c r="J24" s="124"/>
      <c r="K24" s="124">
        <v>7.35</v>
      </c>
      <c r="L24" s="124"/>
      <c r="M24" s="19">
        <v>11.1</v>
      </c>
      <c r="N24" s="17">
        <f>10.36+0.15</f>
        <v>10.51</v>
      </c>
      <c r="O24" s="29">
        <v>13.3</v>
      </c>
    </row>
    <row r="25" spans="1:15" ht="45" customHeight="1" hidden="1">
      <c r="A25" s="44" t="s">
        <v>13</v>
      </c>
      <c r="B25" s="38"/>
      <c r="C25" s="37"/>
      <c r="D25" s="37"/>
      <c r="E25" s="18" t="s">
        <v>52</v>
      </c>
      <c r="F25" s="18" t="s">
        <v>53</v>
      </c>
      <c r="G25" s="18" t="s">
        <v>54</v>
      </c>
      <c r="H25" s="18" t="s">
        <v>55</v>
      </c>
      <c r="I25" s="123" t="s">
        <v>65</v>
      </c>
      <c r="J25" s="123"/>
      <c r="K25" s="123" t="s">
        <v>40</v>
      </c>
      <c r="L25" s="123"/>
      <c r="M25" s="30" t="s">
        <v>41</v>
      </c>
      <c r="N25" s="24" t="s">
        <v>46</v>
      </c>
      <c r="O25" s="25" t="s">
        <v>46</v>
      </c>
    </row>
    <row r="26" spans="1:15" ht="12.75" hidden="1">
      <c r="A26" s="45" t="s">
        <v>14</v>
      </c>
      <c r="B26" s="38" t="s">
        <v>17</v>
      </c>
      <c r="C26" s="37">
        <v>4.35</v>
      </c>
      <c r="D26" s="37"/>
      <c r="E26" s="19">
        <f>C26*E24</f>
        <v>49.503</v>
      </c>
      <c r="F26" s="19">
        <f>F24*C26</f>
        <v>41.716499999999996</v>
      </c>
      <c r="G26" s="19">
        <f>G24*C26</f>
        <v>54.244499999999995</v>
      </c>
      <c r="H26" s="19">
        <f>H24*C26</f>
        <v>36.8445</v>
      </c>
      <c r="I26" s="123">
        <f>I24*C26</f>
        <v>57.07199999999999</v>
      </c>
      <c r="J26" s="123"/>
      <c r="K26" s="123"/>
      <c r="L26" s="123"/>
      <c r="M26" s="39"/>
      <c r="N26" s="17"/>
      <c r="O26" s="27"/>
    </row>
    <row r="27" spans="1:15" ht="12.75" hidden="1">
      <c r="A27" s="45" t="s">
        <v>15</v>
      </c>
      <c r="B27" s="38" t="s">
        <v>17</v>
      </c>
      <c r="C27" s="37">
        <v>5.4</v>
      </c>
      <c r="D27" s="37"/>
      <c r="E27" s="19"/>
      <c r="F27" s="19"/>
      <c r="G27" s="19"/>
      <c r="H27" s="19">
        <f>H24*C27</f>
        <v>45.73800000000001</v>
      </c>
      <c r="I27" s="123">
        <f>I24*C27</f>
        <v>70.848</v>
      </c>
      <c r="J27" s="123"/>
      <c r="K27" s="123">
        <f>K24*C27</f>
        <v>39.69</v>
      </c>
      <c r="L27" s="123"/>
      <c r="M27" s="30"/>
      <c r="N27" s="17"/>
      <c r="O27" s="27">
        <f>O24*C27</f>
        <v>71.82000000000001</v>
      </c>
    </row>
    <row r="28" spans="1:15" ht="12.75" hidden="1">
      <c r="A28" s="45" t="s">
        <v>16</v>
      </c>
      <c r="B28" s="38" t="s">
        <v>17</v>
      </c>
      <c r="C28" s="37">
        <v>3.75</v>
      </c>
      <c r="D28" s="37"/>
      <c r="E28" s="19">
        <f>C28*E24</f>
        <v>42.675000000000004</v>
      </c>
      <c r="F28" s="19">
        <f>F24*C28</f>
        <v>35.9625</v>
      </c>
      <c r="G28" s="19"/>
      <c r="H28" s="19"/>
      <c r="I28" s="123">
        <f>I24*C28</f>
        <v>49.199999999999996</v>
      </c>
      <c r="J28" s="123"/>
      <c r="K28" s="124"/>
      <c r="L28" s="124"/>
      <c r="M28" s="19">
        <f>M24*C28</f>
        <v>41.625</v>
      </c>
      <c r="N28" s="19">
        <f>N24*C28</f>
        <v>39.4125</v>
      </c>
      <c r="O28" s="29">
        <f>C28*O24</f>
        <v>49.875</v>
      </c>
    </row>
    <row r="29" spans="1:15" ht="13.5" hidden="1" thickBot="1">
      <c r="A29" s="46" t="s">
        <v>21</v>
      </c>
      <c r="B29" s="47" t="s">
        <v>17</v>
      </c>
      <c r="C29" s="48">
        <v>1.35</v>
      </c>
      <c r="D29" s="48"/>
      <c r="E29" s="20"/>
      <c r="F29" s="20"/>
      <c r="G29" s="20"/>
      <c r="H29" s="20"/>
      <c r="I29" s="129">
        <f>I24*C29</f>
        <v>17.712</v>
      </c>
      <c r="J29" s="129"/>
      <c r="K29" s="125"/>
      <c r="L29" s="125"/>
      <c r="M29" s="20"/>
      <c r="N29" s="20"/>
      <c r="O29" s="49"/>
    </row>
    <row r="30" spans="1:15" ht="12.75" hidden="1">
      <c r="A30" s="112" t="s">
        <v>61</v>
      </c>
      <c r="B30" s="114" t="s">
        <v>62</v>
      </c>
      <c r="C30" s="114"/>
      <c r="D30" s="54"/>
      <c r="E30" s="115" t="s">
        <v>47</v>
      </c>
      <c r="F30" s="115"/>
      <c r="G30" s="115"/>
      <c r="H30" s="115"/>
      <c r="I30" s="115" t="s">
        <v>30</v>
      </c>
      <c r="J30" s="115"/>
      <c r="K30" s="115"/>
      <c r="L30" s="115"/>
      <c r="M30" s="115"/>
      <c r="N30" s="41" t="s">
        <v>78</v>
      </c>
      <c r="O30" s="42" t="s">
        <v>79</v>
      </c>
    </row>
    <row r="31" spans="1:15" ht="45" hidden="1">
      <c r="A31" s="113"/>
      <c r="B31" s="36" t="s">
        <v>29</v>
      </c>
      <c r="C31" s="36" t="s">
        <v>35</v>
      </c>
      <c r="D31" s="36"/>
      <c r="E31" s="116" t="s">
        <v>66</v>
      </c>
      <c r="F31" s="116"/>
      <c r="G31" s="116"/>
      <c r="H31" s="116"/>
      <c r="I31" s="116" t="s">
        <v>34</v>
      </c>
      <c r="J31" s="116"/>
      <c r="K31" s="116"/>
      <c r="L31" s="116"/>
      <c r="M31" s="116"/>
      <c r="N31" s="18" t="s">
        <v>34</v>
      </c>
      <c r="O31" s="28" t="s">
        <v>34</v>
      </c>
    </row>
    <row r="32" spans="1:15" ht="15.75" customHeight="1" hidden="1">
      <c r="A32" s="126" t="s">
        <v>67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8"/>
    </row>
    <row r="33" spans="1:15" ht="24" customHeight="1">
      <c r="A33" s="43" t="s">
        <v>19</v>
      </c>
      <c r="B33" s="37"/>
      <c r="C33" s="37"/>
      <c r="D33" s="18" t="s">
        <v>44</v>
      </c>
      <c r="E33" s="18" t="s">
        <v>49</v>
      </c>
      <c r="F33" s="40" t="s">
        <v>80</v>
      </c>
      <c r="G33" s="18" t="s">
        <v>50</v>
      </c>
      <c r="H33" s="40" t="s">
        <v>58</v>
      </c>
      <c r="I33" s="116" t="s">
        <v>38</v>
      </c>
      <c r="J33" s="116"/>
      <c r="K33" s="116"/>
      <c r="L33" s="116"/>
      <c r="M33" s="116"/>
      <c r="O33" s="28" t="s">
        <v>45</v>
      </c>
    </row>
    <row r="34" spans="1:15" ht="12.75" customHeight="1">
      <c r="A34" s="44" t="s">
        <v>11</v>
      </c>
      <c r="B34" s="38" t="s">
        <v>12</v>
      </c>
      <c r="C34" s="37"/>
      <c r="D34" s="17">
        <f>10.74+0.2</f>
        <v>10.94</v>
      </c>
      <c r="E34" s="19">
        <v>10.8</v>
      </c>
      <c r="F34" s="57">
        <v>0</v>
      </c>
      <c r="G34" s="17">
        <v>9.69</v>
      </c>
      <c r="H34" s="58">
        <v>0</v>
      </c>
      <c r="I34" s="124">
        <f>7.81+1.65</f>
        <v>9.459999999999999</v>
      </c>
      <c r="J34" s="124"/>
      <c r="K34" s="124"/>
      <c r="L34" s="124"/>
      <c r="M34" s="124"/>
      <c r="O34" s="29">
        <v>8.92</v>
      </c>
    </row>
    <row r="35" spans="1:15" ht="12.75">
      <c r="A35" s="44" t="s">
        <v>20</v>
      </c>
      <c r="B35" s="38"/>
      <c r="C35" s="37"/>
      <c r="D35" s="24" t="s">
        <v>46</v>
      </c>
      <c r="E35" s="17" t="s">
        <v>59</v>
      </c>
      <c r="F35" s="57" t="s">
        <v>60</v>
      </c>
      <c r="G35" s="18" t="s">
        <v>54</v>
      </c>
      <c r="H35" s="40" t="s">
        <v>55</v>
      </c>
      <c r="I35" s="124" t="s">
        <v>64</v>
      </c>
      <c r="J35" s="124"/>
      <c r="K35" s="124"/>
      <c r="L35" s="124"/>
      <c r="M35" s="124"/>
      <c r="O35" s="25" t="s">
        <v>46</v>
      </c>
    </row>
    <row r="36" spans="1:15" ht="12.75">
      <c r="A36" s="45" t="s">
        <v>14</v>
      </c>
      <c r="B36" s="38" t="s">
        <v>17</v>
      </c>
      <c r="C36" s="37">
        <v>7.3</v>
      </c>
      <c r="D36" s="17"/>
      <c r="E36" s="19">
        <f>E34*C36</f>
        <v>78.84</v>
      </c>
      <c r="F36" s="58">
        <f>F34*C36</f>
        <v>0</v>
      </c>
      <c r="G36" s="19">
        <f>G34*C36</f>
        <v>70.737</v>
      </c>
      <c r="H36" s="58">
        <f>H34*C36</f>
        <v>0</v>
      </c>
      <c r="I36" s="124">
        <f>C36*I34</f>
        <v>69.05799999999999</v>
      </c>
      <c r="J36" s="124"/>
      <c r="K36" s="124"/>
      <c r="L36" s="124"/>
      <c r="M36" s="124"/>
      <c r="O36" s="29"/>
    </row>
    <row r="37" spans="1:15" ht="12.75">
      <c r="A37" s="45" t="s">
        <v>15</v>
      </c>
      <c r="B37" s="38" t="s">
        <v>17</v>
      </c>
      <c r="C37" s="37">
        <v>5.24</v>
      </c>
      <c r="D37" s="19"/>
      <c r="E37" s="19"/>
      <c r="F37" s="58"/>
      <c r="G37" s="19"/>
      <c r="H37" s="58">
        <f>H34*C37</f>
        <v>0</v>
      </c>
      <c r="I37" s="124">
        <f>C37*I34</f>
        <v>49.5704</v>
      </c>
      <c r="J37" s="124"/>
      <c r="K37" s="124"/>
      <c r="L37" s="124"/>
      <c r="M37" s="124"/>
      <c r="O37" s="29">
        <f>C37*O34</f>
        <v>46.7408</v>
      </c>
    </row>
    <row r="38" spans="1:15" ht="12.75">
      <c r="A38" s="45" t="s">
        <v>16</v>
      </c>
      <c r="B38" s="38" t="s">
        <v>17</v>
      </c>
      <c r="C38" s="37">
        <v>3.64</v>
      </c>
      <c r="D38" s="19">
        <f>D34*C38</f>
        <v>39.8216</v>
      </c>
      <c r="E38" s="19">
        <f>E34*C38</f>
        <v>39.312000000000005</v>
      </c>
      <c r="F38" s="58">
        <f>F34*C38</f>
        <v>0</v>
      </c>
      <c r="G38" s="19"/>
      <c r="H38" s="58"/>
      <c r="I38" s="124">
        <f>C38*I34</f>
        <v>34.4344</v>
      </c>
      <c r="J38" s="124"/>
      <c r="K38" s="124"/>
      <c r="L38" s="124"/>
      <c r="M38" s="124"/>
      <c r="O38" s="29">
        <f>O34*C38</f>
        <v>32.4688</v>
      </c>
    </row>
    <row r="39" spans="1:15" ht="12.75">
      <c r="A39" s="45" t="s">
        <v>21</v>
      </c>
      <c r="B39" s="38" t="s">
        <v>17</v>
      </c>
      <c r="C39" s="37">
        <v>1.34</v>
      </c>
      <c r="D39" s="19"/>
      <c r="E39" s="19"/>
      <c r="F39" s="58"/>
      <c r="G39" s="19"/>
      <c r="H39" s="58"/>
      <c r="I39" s="124">
        <f>C39*I34</f>
        <v>12.6764</v>
      </c>
      <c r="J39" s="124"/>
      <c r="K39" s="124"/>
      <c r="L39" s="124"/>
      <c r="M39" s="124"/>
      <c r="O39" s="27"/>
    </row>
    <row r="40" spans="1:15" ht="12.75">
      <c r="A40" s="45" t="s">
        <v>22</v>
      </c>
      <c r="B40" s="38" t="s">
        <v>17</v>
      </c>
      <c r="C40" s="37">
        <v>0.27</v>
      </c>
      <c r="D40" s="17"/>
      <c r="E40" s="19"/>
      <c r="F40" s="58"/>
      <c r="G40" s="19"/>
      <c r="H40" s="58"/>
      <c r="I40" s="124">
        <f>C40*I34</f>
        <v>2.5542</v>
      </c>
      <c r="J40" s="124"/>
      <c r="K40" s="124"/>
      <c r="L40" s="124"/>
      <c r="M40" s="124"/>
      <c r="O40" s="27"/>
    </row>
    <row r="41" spans="1:15" ht="12.75" customHeight="1" thickBot="1">
      <c r="A41" s="45" t="s">
        <v>23</v>
      </c>
      <c r="B41" s="38" t="s">
        <v>17</v>
      </c>
      <c r="C41" s="37">
        <v>0.09</v>
      </c>
      <c r="D41" s="17"/>
      <c r="E41" s="19"/>
      <c r="F41" s="58"/>
      <c r="G41" s="19"/>
      <c r="H41" s="58"/>
      <c r="I41" s="124">
        <f>C41*I34</f>
        <v>0.8513999999999999</v>
      </c>
      <c r="J41" s="124"/>
      <c r="K41" s="124"/>
      <c r="L41" s="124"/>
      <c r="M41" s="124"/>
      <c r="O41" s="27"/>
    </row>
    <row r="42" spans="1:15" ht="10.5" customHeight="1" hidden="1" thickBot="1">
      <c r="A42" s="126" t="s">
        <v>68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23.25" hidden="1" thickBot="1">
      <c r="A43" s="43" t="s">
        <v>19</v>
      </c>
      <c r="B43" s="37"/>
      <c r="C43" s="37"/>
      <c r="D43" s="37"/>
      <c r="E43" s="18" t="s">
        <v>49</v>
      </c>
      <c r="F43" s="40" t="s">
        <v>80</v>
      </c>
      <c r="G43" s="18" t="s">
        <v>50</v>
      </c>
      <c r="H43" s="40" t="s">
        <v>58</v>
      </c>
      <c r="I43" s="116" t="s">
        <v>38</v>
      </c>
      <c r="J43" s="116"/>
      <c r="K43" s="116"/>
      <c r="L43" s="116"/>
      <c r="M43" s="116"/>
      <c r="N43" s="18" t="s">
        <v>44</v>
      </c>
      <c r="O43" s="28" t="s">
        <v>45</v>
      </c>
    </row>
    <row r="44" spans="1:15" ht="13.5" hidden="1" thickBot="1">
      <c r="A44" s="44" t="s">
        <v>11</v>
      </c>
      <c r="B44" s="38" t="s">
        <v>12</v>
      </c>
      <c r="C44" s="37"/>
      <c r="D44" s="37"/>
      <c r="E44" s="17">
        <v>11.09</v>
      </c>
      <c r="F44" s="57">
        <v>7.26</v>
      </c>
      <c r="G44" s="17">
        <v>10.28</v>
      </c>
      <c r="H44" s="58">
        <v>6.2</v>
      </c>
      <c r="I44" s="124">
        <f>8.27+1.65</f>
        <v>9.92</v>
      </c>
      <c r="J44" s="124"/>
      <c r="K44" s="124"/>
      <c r="L44" s="124"/>
      <c r="M44" s="124"/>
      <c r="N44" s="17">
        <f>11.39+0.2</f>
        <v>11.59</v>
      </c>
      <c r="O44" s="29">
        <v>9.45</v>
      </c>
    </row>
    <row r="45" spans="1:15" ht="13.5" hidden="1" thickBot="1">
      <c r="A45" s="44" t="s">
        <v>20</v>
      </c>
      <c r="B45" s="38"/>
      <c r="C45" s="37"/>
      <c r="D45" s="37"/>
      <c r="E45" s="17" t="s">
        <v>59</v>
      </c>
      <c r="F45" s="57" t="s">
        <v>60</v>
      </c>
      <c r="G45" s="18" t="s">
        <v>54</v>
      </c>
      <c r="H45" s="40" t="s">
        <v>55</v>
      </c>
      <c r="I45" s="124" t="s">
        <v>64</v>
      </c>
      <c r="J45" s="124"/>
      <c r="K45" s="124"/>
      <c r="L45" s="124"/>
      <c r="M45" s="124"/>
      <c r="N45" s="24" t="s">
        <v>46</v>
      </c>
      <c r="O45" s="25" t="s">
        <v>46</v>
      </c>
    </row>
    <row r="46" spans="1:15" ht="13.5" hidden="1" thickBot="1">
      <c r="A46" s="45" t="s">
        <v>14</v>
      </c>
      <c r="B46" s="38" t="s">
        <v>17</v>
      </c>
      <c r="C46" s="37">
        <v>7.3</v>
      </c>
      <c r="D46" s="37"/>
      <c r="E46" s="19">
        <f>E44*C46</f>
        <v>80.957</v>
      </c>
      <c r="F46" s="58">
        <f>F44*C46</f>
        <v>52.998</v>
      </c>
      <c r="G46" s="19">
        <f>G44*C46</f>
        <v>75.044</v>
      </c>
      <c r="H46" s="58">
        <f>H44*C46</f>
        <v>45.26</v>
      </c>
      <c r="I46" s="124">
        <f>C46*I44</f>
        <v>72.416</v>
      </c>
      <c r="J46" s="124"/>
      <c r="K46" s="124"/>
      <c r="L46" s="124"/>
      <c r="M46" s="124"/>
      <c r="N46" s="17"/>
      <c r="O46" s="29"/>
    </row>
    <row r="47" spans="1:15" ht="13.5" hidden="1" thickBot="1">
      <c r="A47" s="45" t="s">
        <v>15</v>
      </c>
      <c r="B47" s="38" t="s">
        <v>17</v>
      </c>
      <c r="C47" s="37">
        <v>5.24</v>
      </c>
      <c r="D47" s="37"/>
      <c r="E47" s="19"/>
      <c r="F47" s="58"/>
      <c r="G47" s="19"/>
      <c r="H47" s="58">
        <f>H44*C47</f>
        <v>32.488</v>
      </c>
      <c r="I47" s="124">
        <f>C47*I44</f>
        <v>51.9808</v>
      </c>
      <c r="J47" s="124"/>
      <c r="K47" s="124"/>
      <c r="L47" s="124"/>
      <c r="M47" s="124"/>
      <c r="N47" s="19"/>
      <c r="O47" s="29">
        <f>C47*O44</f>
        <v>49.518</v>
      </c>
    </row>
    <row r="48" spans="1:15" ht="13.5" hidden="1" thickBot="1">
      <c r="A48" s="45" t="s">
        <v>16</v>
      </c>
      <c r="B48" s="38" t="s">
        <v>17</v>
      </c>
      <c r="C48" s="37">
        <v>3.64</v>
      </c>
      <c r="D48" s="37"/>
      <c r="E48" s="19">
        <f>E44*C48</f>
        <v>40.3676</v>
      </c>
      <c r="F48" s="58">
        <f>F44*C48</f>
        <v>26.4264</v>
      </c>
      <c r="G48" s="19"/>
      <c r="H48" s="58"/>
      <c r="I48" s="124">
        <f>C48*I44</f>
        <v>36.1088</v>
      </c>
      <c r="J48" s="124"/>
      <c r="K48" s="124"/>
      <c r="L48" s="124"/>
      <c r="M48" s="124"/>
      <c r="N48" s="19">
        <f>N44*C48</f>
        <v>42.1876</v>
      </c>
      <c r="O48" s="29">
        <f>O44*C48</f>
        <v>34.397999999999996</v>
      </c>
    </row>
    <row r="49" spans="1:15" ht="13.5" hidden="1" thickBot="1">
      <c r="A49" s="45" t="s">
        <v>21</v>
      </c>
      <c r="B49" s="38" t="s">
        <v>17</v>
      </c>
      <c r="C49" s="37">
        <v>1.34</v>
      </c>
      <c r="D49" s="37"/>
      <c r="E49" s="19"/>
      <c r="F49" s="58"/>
      <c r="G49" s="19"/>
      <c r="H49" s="58"/>
      <c r="I49" s="124">
        <f>C49*I44</f>
        <v>13.292800000000002</v>
      </c>
      <c r="J49" s="124"/>
      <c r="K49" s="124"/>
      <c r="L49" s="124"/>
      <c r="M49" s="124"/>
      <c r="N49" s="19"/>
      <c r="O49" s="27"/>
    </row>
    <row r="50" spans="1:15" ht="13.5" hidden="1" thickBot="1">
      <c r="A50" s="45" t="s">
        <v>22</v>
      </c>
      <c r="B50" s="38" t="s">
        <v>17</v>
      </c>
      <c r="C50" s="37">
        <v>0.27</v>
      </c>
      <c r="D50" s="37"/>
      <c r="E50" s="19"/>
      <c r="F50" s="58"/>
      <c r="G50" s="19"/>
      <c r="H50" s="58"/>
      <c r="I50" s="124">
        <f>C50*I44</f>
        <v>2.6784000000000003</v>
      </c>
      <c r="J50" s="124"/>
      <c r="K50" s="124"/>
      <c r="L50" s="124"/>
      <c r="M50" s="124"/>
      <c r="N50" s="17"/>
      <c r="O50" s="27"/>
    </row>
    <row r="51" spans="1:15" ht="13.5" hidden="1" thickBot="1">
      <c r="A51" s="45" t="s">
        <v>23</v>
      </c>
      <c r="B51" s="38" t="s">
        <v>17</v>
      </c>
      <c r="C51" s="37">
        <v>0.09</v>
      </c>
      <c r="D51" s="37"/>
      <c r="E51" s="19"/>
      <c r="F51" s="58"/>
      <c r="G51" s="19"/>
      <c r="H51" s="58"/>
      <c r="I51" s="124">
        <f>C51*I44</f>
        <v>0.8927999999999999</v>
      </c>
      <c r="J51" s="124"/>
      <c r="K51" s="124"/>
      <c r="L51" s="124"/>
      <c r="M51" s="124"/>
      <c r="N51" s="17"/>
      <c r="O51" s="27"/>
    </row>
    <row r="52" spans="1:15" ht="15.75" customHeight="1" hidden="1" thickBot="1">
      <c r="A52" s="126" t="s">
        <v>69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1:15" ht="23.25" hidden="1" thickBot="1">
      <c r="A53" s="43" t="s">
        <v>19</v>
      </c>
      <c r="B53" s="37"/>
      <c r="C53" s="37"/>
      <c r="D53" s="37"/>
      <c r="E53" s="18" t="s">
        <v>49</v>
      </c>
      <c r="F53" s="40" t="s">
        <v>80</v>
      </c>
      <c r="G53" s="18" t="s">
        <v>50</v>
      </c>
      <c r="H53" s="40" t="s">
        <v>58</v>
      </c>
      <c r="I53" s="116" t="s">
        <v>38</v>
      </c>
      <c r="J53" s="116"/>
      <c r="K53" s="116"/>
      <c r="L53" s="116"/>
      <c r="M53" s="116"/>
      <c r="N53" s="18" t="s">
        <v>44</v>
      </c>
      <c r="O53" s="28" t="s">
        <v>45</v>
      </c>
    </row>
    <row r="54" spans="1:15" ht="13.5" hidden="1" thickBot="1">
      <c r="A54" s="44" t="s">
        <v>11</v>
      </c>
      <c r="B54" s="38" t="s">
        <v>12</v>
      </c>
      <c r="C54" s="37"/>
      <c r="D54" s="37"/>
      <c r="E54" s="17">
        <v>11.53</v>
      </c>
      <c r="F54" s="57">
        <v>7.26</v>
      </c>
      <c r="G54" s="19">
        <v>10.7</v>
      </c>
      <c r="H54" s="58">
        <v>6.2</v>
      </c>
      <c r="I54" s="124">
        <f>8.62+1.65</f>
        <v>10.27</v>
      </c>
      <c r="J54" s="124"/>
      <c r="K54" s="124"/>
      <c r="L54" s="124"/>
      <c r="M54" s="124"/>
      <c r="N54" s="17">
        <f>11.85+0.2</f>
        <v>12.049999999999999</v>
      </c>
      <c r="O54" s="29">
        <v>9.84</v>
      </c>
    </row>
    <row r="55" spans="1:15" ht="13.5" hidden="1" thickBot="1">
      <c r="A55" s="44" t="s">
        <v>20</v>
      </c>
      <c r="B55" s="38"/>
      <c r="C55" s="37"/>
      <c r="D55" s="37"/>
      <c r="E55" s="17" t="s">
        <v>59</v>
      </c>
      <c r="F55" s="57" t="s">
        <v>60</v>
      </c>
      <c r="G55" s="18" t="s">
        <v>54</v>
      </c>
      <c r="H55" s="40" t="s">
        <v>55</v>
      </c>
      <c r="I55" s="124" t="s">
        <v>64</v>
      </c>
      <c r="J55" s="124"/>
      <c r="K55" s="124"/>
      <c r="L55" s="124"/>
      <c r="M55" s="124"/>
      <c r="N55" s="24" t="s">
        <v>46</v>
      </c>
      <c r="O55" s="25" t="s">
        <v>46</v>
      </c>
    </row>
    <row r="56" spans="1:15" ht="13.5" hidden="1" thickBot="1">
      <c r="A56" s="45" t="s">
        <v>14</v>
      </c>
      <c r="B56" s="38" t="s">
        <v>17</v>
      </c>
      <c r="C56" s="37">
        <v>7.3</v>
      </c>
      <c r="D56" s="37"/>
      <c r="E56" s="19">
        <f>E54*C56</f>
        <v>84.169</v>
      </c>
      <c r="F56" s="58">
        <f>F54*C56</f>
        <v>52.998</v>
      </c>
      <c r="G56" s="19">
        <f>G54*C56</f>
        <v>78.11</v>
      </c>
      <c r="H56" s="58">
        <f>H54*C56</f>
        <v>45.26</v>
      </c>
      <c r="I56" s="124">
        <f>C56*I54</f>
        <v>74.97099999999999</v>
      </c>
      <c r="J56" s="124"/>
      <c r="K56" s="124"/>
      <c r="L56" s="124"/>
      <c r="M56" s="124"/>
      <c r="N56" s="17"/>
      <c r="O56" s="29"/>
    </row>
    <row r="57" spans="1:15" ht="13.5" hidden="1" thickBot="1">
      <c r="A57" s="45" t="s">
        <v>15</v>
      </c>
      <c r="B57" s="38" t="s">
        <v>17</v>
      </c>
      <c r="C57" s="37">
        <v>5.24</v>
      </c>
      <c r="D57" s="37"/>
      <c r="E57" s="19"/>
      <c r="F57" s="58"/>
      <c r="G57" s="19"/>
      <c r="H57" s="58">
        <f>H54*C57</f>
        <v>32.488</v>
      </c>
      <c r="I57" s="124">
        <f>C57*I54</f>
        <v>53.8148</v>
      </c>
      <c r="J57" s="124"/>
      <c r="K57" s="124"/>
      <c r="L57" s="124"/>
      <c r="M57" s="124"/>
      <c r="N57" s="19"/>
      <c r="O57" s="29">
        <f>C57*O54</f>
        <v>51.5616</v>
      </c>
    </row>
    <row r="58" spans="1:15" ht="13.5" hidden="1" thickBot="1">
      <c r="A58" s="45" t="s">
        <v>16</v>
      </c>
      <c r="B58" s="38" t="s">
        <v>17</v>
      </c>
      <c r="C58" s="37">
        <v>3.64</v>
      </c>
      <c r="D58" s="37"/>
      <c r="E58" s="19">
        <f>E54*C58</f>
        <v>41.9692</v>
      </c>
      <c r="F58" s="58">
        <f>F54*C58</f>
        <v>26.4264</v>
      </c>
      <c r="G58" s="19"/>
      <c r="H58" s="58"/>
      <c r="I58" s="124">
        <f>C58*I54</f>
        <v>37.3828</v>
      </c>
      <c r="J58" s="124"/>
      <c r="K58" s="124"/>
      <c r="L58" s="124"/>
      <c r="M58" s="124"/>
      <c r="N58" s="19">
        <f>N54*C58</f>
        <v>43.861999999999995</v>
      </c>
      <c r="O58" s="29">
        <f>O54*C58</f>
        <v>35.8176</v>
      </c>
    </row>
    <row r="59" spans="1:15" ht="13.5" hidden="1" thickBot="1">
      <c r="A59" s="45" t="s">
        <v>21</v>
      </c>
      <c r="B59" s="38" t="s">
        <v>17</v>
      </c>
      <c r="C59" s="37">
        <v>1.34</v>
      </c>
      <c r="D59" s="37"/>
      <c r="E59" s="19"/>
      <c r="F59" s="58"/>
      <c r="G59" s="19"/>
      <c r="H59" s="58"/>
      <c r="I59" s="124">
        <f>C59*I54</f>
        <v>13.761800000000001</v>
      </c>
      <c r="J59" s="124"/>
      <c r="K59" s="124"/>
      <c r="L59" s="124"/>
      <c r="M59" s="124"/>
      <c r="N59" s="19"/>
      <c r="O59" s="27"/>
    </row>
    <row r="60" spans="1:15" ht="13.5" hidden="1" thickBot="1">
      <c r="A60" s="45" t="s">
        <v>22</v>
      </c>
      <c r="B60" s="38" t="s">
        <v>17</v>
      </c>
      <c r="C60" s="37">
        <v>0.27</v>
      </c>
      <c r="D60" s="37"/>
      <c r="E60" s="19"/>
      <c r="F60" s="58"/>
      <c r="G60" s="19"/>
      <c r="H60" s="58"/>
      <c r="I60" s="124">
        <f>C60*I54</f>
        <v>2.7729</v>
      </c>
      <c r="J60" s="124"/>
      <c r="K60" s="124"/>
      <c r="L60" s="124"/>
      <c r="M60" s="124"/>
      <c r="N60" s="17"/>
      <c r="O60" s="27"/>
    </row>
    <row r="61" spans="1:15" ht="13.5" hidden="1" thickBot="1">
      <c r="A61" s="46" t="s">
        <v>23</v>
      </c>
      <c r="B61" s="47" t="s">
        <v>17</v>
      </c>
      <c r="C61" s="48">
        <v>0.09</v>
      </c>
      <c r="D61" s="48"/>
      <c r="E61" s="20"/>
      <c r="F61" s="59"/>
      <c r="G61" s="20"/>
      <c r="H61" s="59"/>
      <c r="I61" s="125">
        <f>C61*I54</f>
        <v>0.9242999999999999</v>
      </c>
      <c r="J61" s="125"/>
      <c r="K61" s="125"/>
      <c r="L61" s="125"/>
      <c r="M61" s="125"/>
      <c r="N61" s="51"/>
      <c r="O61" s="49"/>
    </row>
    <row r="62" spans="1:15" ht="13.5" hidden="1" thickBot="1">
      <c r="A62" s="112" t="s">
        <v>61</v>
      </c>
      <c r="B62" s="114" t="s">
        <v>62</v>
      </c>
      <c r="C62" s="114"/>
      <c r="D62" s="54"/>
      <c r="E62" s="115" t="s">
        <v>47</v>
      </c>
      <c r="F62" s="115"/>
      <c r="G62" s="115"/>
      <c r="H62" s="115"/>
      <c r="I62" s="115" t="s">
        <v>30</v>
      </c>
      <c r="J62" s="115"/>
      <c r="K62" s="115"/>
      <c r="L62" s="115"/>
      <c r="M62" s="115"/>
      <c r="N62" s="41" t="s">
        <v>78</v>
      </c>
      <c r="O62" s="42" t="s">
        <v>79</v>
      </c>
    </row>
    <row r="63" spans="1:15" ht="13.5" hidden="1" thickBot="1">
      <c r="A63" s="84"/>
      <c r="B63" s="83" t="s">
        <v>29</v>
      </c>
      <c r="C63" s="83"/>
      <c r="D63" s="72"/>
      <c r="E63" s="109" t="s">
        <v>90</v>
      </c>
      <c r="F63" s="109"/>
      <c r="G63" s="109"/>
      <c r="H63" s="109"/>
      <c r="I63" s="109" t="s">
        <v>91</v>
      </c>
      <c r="J63" s="109"/>
      <c r="K63" s="109"/>
      <c r="L63" s="109"/>
      <c r="M63" s="109"/>
      <c r="N63" s="56" t="s">
        <v>92</v>
      </c>
      <c r="O63" s="73" t="s">
        <v>91</v>
      </c>
    </row>
    <row r="64" spans="1:15" ht="27.75" customHeight="1" thickBot="1">
      <c r="A64" s="74" t="s">
        <v>98</v>
      </c>
      <c r="B64" s="88" t="s">
        <v>94</v>
      </c>
      <c r="C64" s="88"/>
      <c r="D64" s="75">
        <v>1.46</v>
      </c>
      <c r="E64" s="89">
        <v>1.46</v>
      </c>
      <c r="F64" s="89"/>
      <c r="G64" s="89"/>
      <c r="H64" s="89"/>
      <c r="I64" s="89">
        <v>1.46</v>
      </c>
      <c r="J64" s="89"/>
      <c r="K64" s="89"/>
      <c r="L64" s="89"/>
      <c r="M64" s="89"/>
      <c r="O64" s="76">
        <v>1.46</v>
      </c>
    </row>
    <row r="65" spans="1:15" ht="12.75" hidden="1">
      <c r="A65" s="130" t="s">
        <v>95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2"/>
    </row>
    <row r="66" spans="1:15" ht="15" customHeight="1" hidden="1" thickBot="1">
      <c r="A66" s="21" t="s">
        <v>93</v>
      </c>
      <c r="B66" s="117" t="s">
        <v>94</v>
      </c>
      <c r="C66" s="117"/>
      <c r="D66" s="22"/>
      <c r="E66" s="117">
        <v>1.53</v>
      </c>
      <c r="F66" s="117"/>
      <c r="G66" s="117"/>
      <c r="H66" s="117"/>
      <c r="I66" s="117">
        <v>1.53</v>
      </c>
      <c r="J66" s="117"/>
      <c r="K66" s="117"/>
      <c r="L66" s="117"/>
      <c r="M66" s="117"/>
      <c r="N66" s="22">
        <v>1.53</v>
      </c>
      <c r="O66" s="23">
        <v>1.53</v>
      </c>
    </row>
    <row r="67" spans="1:15" ht="15" customHeight="1" hidden="1">
      <c r="A67" s="112" t="s">
        <v>61</v>
      </c>
      <c r="B67" s="114" t="s">
        <v>62</v>
      </c>
      <c r="C67" s="114"/>
      <c r="D67" s="54"/>
      <c r="E67" s="115" t="s">
        <v>47</v>
      </c>
      <c r="F67" s="115"/>
      <c r="G67" s="115"/>
      <c r="H67" s="115"/>
      <c r="I67" s="115" t="s">
        <v>30</v>
      </c>
      <c r="J67" s="115"/>
      <c r="K67" s="115"/>
      <c r="L67" s="115"/>
      <c r="M67" s="115"/>
      <c r="N67" s="41" t="s">
        <v>78</v>
      </c>
      <c r="O67" s="42" t="s">
        <v>79</v>
      </c>
    </row>
    <row r="68" spans="1:15" ht="24" customHeight="1" hidden="1">
      <c r="A68" s="113"/>
      <c r="B68" s="36" t="s">
        <v>29</v>
      </c>
      <c r="C68" s="71"/>
      <c r="D68" s="71"/>
      <c r="E68" s="116" t="s">
        <v>66</v>
      </c>
      <c r="F68" s="116"/>
      <c r="G68" s="116"/>
      <c r="H68" s="116"/>
      <c r="I68" s="116" t="s">
        <v>34</v>
      </c>
      <c r="J68" s="116"/>
      <c r="K68" s="116"/>
      <c r="L68" s="116"/>
      <c r="M68" s="116"/>
      <c r="N68" s="69" t="s">
        <v>34</v>
      </c>
      <c r="O68" s="70" t="s">
        <v>34</v>
      </c>
    </row>
    <row r="69" spans="1:15" ht="13.5" customHeight="1" hidden="1">
      <c r="A69" s="141" t="s">
        <v>67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6"/>
    </row>
    <row r="70" spans="1:15" ht="24" customHeight="1">
      <c r="A70" s="43" t="s">
        <v>18</v>
      </c>
      <c r="B70" s="37"/>
      <c r="C70" s="37"/>
      <c r="D70" s="109" t="s">
        <v>76</v>
      </c>
      <c r="E70" s="116" t="s">
        <v>57</v>
      </c>
      <c r="F70" s="116"/>
      <c r="G70" s="107" t="s">
        <v>50</v>
      </c>
      <c r="H70" s="107"/>
      <c r="I70" s="123" t="s">
        <v>42</v>
      </c>
      <c r="J70" s="123"/>
      <c r="K70" s="123"/>
      <c r="L70" s="116" t="s">
        <v>43</v>
      </c>
      <c r="M70" s="116"/>
      <c r="O70" s="85" t="s">
        <v>76</v>
      </c>
    </row>
    <row r="71" spans="1:15" ht="12.75">
      <c r="A71" s="44" t="s">
        <v>11</v>
      </c>
      <c r="B71" s="38" t="s">
        <v>12</v>
      </c>
      <c r="C71" s="37"/>
      <c r="D71" s="90"/>
      <c r="E71" s="122">
        <v>47.05</v>
      </c>
      <c r="F71" s="122"/>
      <c r="G71" s="133">
        <v>47.47</v>
      </c>
      <c r="H71" s="133"/>
      <c r="I71" s="124">
        <v>53.4</v>
      </c>
      <c r="J71" s="124"/>
      <c r="K71" s="123" t="s">
        <v>73</v>
      </c>
      <c r="L71" s="19">
        <v>55.45</v>
      </c>
      <c r="M71" s="116" t="s">
        <v>37</v>
      </c>
      <c r="O71" s="86"/>
    </row>
    <row r="72" spans="1:15" ht="24" customHeight="1" thickBot="1">
      <c r="A72" s="44" t="s">
        <v>26</v>
      </c>
      <c r="B72" s="38" t="s">
        <v>17</v>
      </c>
      <c r="C72" s="37">
        <v>3.15</v>
      </c>
      <c r="D72" s="91"/>
      <c r="E72" s="124">
        <f>E71*C72</f>
        <v>148.20749999999998</v>
      </c>
      <c r="F72" s="124"/>
      <c r="G72" s="134">
        <f>G71*C72</f>
        <v>149.5305</v>
      </c>
      <c r="H72" s="134"/>
      <c r="I72" s="122">
        <f>I71*C72</f>
        <v>168.20999999999998</v>
      </c>
      <c r="J72" s="122"/>
      <c r="K72" s="123"/>
      <c r="L72" s="19">
        <f>L71*C72</f>
        <v>174.66750000000002</v>
      </c>
      <c r="M72" s="116"/>
      <c r="O72" s="87"/>
    </row>
    <row r="73" spans="1:15" ht="13.5" hidden="1" thickBot="1">
      <c r="A73" s="126" t="s">
        <v>68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8"/>
    </row>
    <row r="74" spans="1:15" ht="25.5" customHeight="1" hidden="1">
      <c r="A74" s="43" t="s">
        <v>18</v>
      </c>
      <c r="B74" s="37"/>
      <c r="C74" s="37"/>
      <c r="D74" s="37"/>
      <c r="E74" s="116" t="s">
        <v>57</v>
      </c>
      <c r="F74" s="116"/>
      <c r="G74" s="135" t="s">
        <v>50</v>
      </c>
      <c r="H74" s="135"/>
      <c r="I74" s="123" t="s">
        <v>42</v>
      </c>
      <c r="J74" s="123"/>
      <c r="K74" s="123"/>
      <c r="L74" s="116" t="s">
        <v>43</v>
      </c>
      <c r="M74" s="116"/>
      <c r="N74" s="18" t="s">
        <v>76</v>
      </c>
      <c r="O74" s="28" t="s">
        <v>76</v>
      </c>
    </row>
    <row r="75" spans="1:15" ht="13.5" hidden="1" thickBot="1">
      <c r="A75" s="44" t="s">
        <v>11</v>
      </c>
      <c r="B75" s="38" t="s">
        <v>12</v>
      </c>
      <c r="C75" s="37"/>
      <c r="D75" s="37"/>
      <c r="E75" s="122">
        <v>49.85</v>
      </c>
      <c r="F75" s="122"/>
      <c r="G75" s="138">
        <v>47.47</v>
      </c>
      <c r="H75" s="138"/>
      <c r="I75" s="124">
        <v>56.6</v>
      </c>
      <c r="J75" s="124"/>
      <c r="K75" s="123" t="s">
        <v>73</v>
      </c>
      <c r="L75" s="19">
        <v>58.78</v>
      </c>
      <c r="M75" s="116" t="s">
        <v>37</v>
      </c>
      <c r="N75" s="17"/>
      <c r="O75" s="27"/>
    </row>
    <row r="76" spans="1:15" ht="24" customHeight="1" hidden="1">
      <c r="A76" s="44" t="s">
        <v>26</v>
      </c>
      <c r="B76" s="38" t="s">
        <v>17</v>
      </c>
      <c r="C76" s="37">
        <v>3.15</v>
      </c>
      <c r="D76" s="37"/>
      <c r="E76" s="124">
        <f>E75*C76</f>
        <v>157.0275</v>
      </c>
      <c r="F76" s="124"/>
      <c r="G76" s="137">
        <f>G75*C76</f>
        <v>149.5305</v>
      </c>
      <c r="H76" s="137"/>
      <c r="I76" s="122">
        <f>I75*C76</f>
        <v>178.29</v>
      </c>
      <c r="J76" s="122"/>
      <c r="K76" s="123"/>
      <c r="L76" s="19">
        <f>L75*C76</f>
        <v>185.157</v>
      </c>
      <c r="M76" s="116"/>
      <c r="N76" s="17"/>
      <c r="O76" s="27"/>
    </row>
    <row r="77" spans="1:15" ht="13.5" hidden="1" thickBot="1">
      <c r="A77" s="126" t="s">
        <v>69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26.25" customHeight="1" hidden="1">
      <c r="A78" s="43" t="s">
        <v>18</v>
      </c>
      <c r="B78" s="37"/>
      <c r="C78" s="37"/>
      <c r="D78" s="37"/>
      <c r="E78" s="116" t="s">
        <v>57</v>
      </c>
      <c r="F78" s="116"/>
      <c r="G78" s="135" t="s">
        <v>50</v>
      </c>
      <c r="H78" s="135"/>
      <c r="I78" s="123" t="s">
        <v>42</v>
      </c>
      <c r="J78" s="123"/>
      <c r="K78" s="123"/>
      <c r="L78" s="116" t="s">
        <v>43</v>
      </c>
      <c r="M78" s="116"/>
      <c r="N78" s="18" t="s">
        <v>76</v>
      </c>
      <c r="O78" s="28" t="s">
        <v>76</v>
      </c>
    </row>
    <row r="79" spans="1:15" ht="13.5" hidden="1" thickBot="1">
      <c r="A79" s="44" t="s">
        <v>11</v>
      </c>
      <c r="B79" s="38" t="s">
        <v>12</v>
      </c>
      <c r="C79" s="37"/>
      <c r="D79" s="37"/>
      <c r="E79" s="122">
        <v>52.01</v>
      </c>
      <c r="F79" s="122"/>
      <c r="G79" s="138">
        <v>47.47</v>
      </c>
      <c r="H79" s="138"/>
      <c r="I79" s="124">
        <v>58.9</v>
      </c>
      <c r="J79" s="124"/>
      <c r="K79" s="123" t="s">
        <v>73</v>
      </c>
      <c r="L79" s="19">
        <v>59.01</v>
      </c>
      <c r="M79" s="116" t="s">
        <v>37</v>
      </c>
      <c r="N79" s="17"/>
      <c r="O79" s="27"/>
    </row>
    <row r="80" spans="1:15" ht="22.5" customHeight="1" hidden="1" thickBot="1">
      <c r="A80" s="50" t="s">
        <v>26</v>
      </c>
      <c r="B80" s="47" t="s">
        <v>17</v>
      </c>
      <c r="C80" s="48">
        <v>3.15</v>
      </c>
      <c r="D80" s="48"/>
      <c r="E80" s="125">
        <f>E79*C80</f>
        <v>163.83149999999998</v>
      </c>
      <c r="F80" s="125"/>
      <c r="G80" s="140">
        <f>G79*C80</f>
        <v>149.5305</v>
      </c>
      <c r="H80" s="140"/>
      <c r="I80" s="125">
        <f>I79*C80</f>
        <v>185.535</v>
      </c>
      <c r="J80" s="125"/>
      <c r="K80" s="129"/>
      <c r="L80" s="20">
        <f>L79*C80</f>
        <v>185.8815</v>
      </c>
      <c r="M80" s="139"/>
      <c r="N80" s="51"/>
      <c r="O80" s="49"/>
    </row>
    <row r="81" spans="1:15" ht="13.5" hidden="1" thickBot="1">
      <c r="A81" s="112" t="s">
        <v>61</v>
      </c>
      <c r="B81" s="114" t="s">
        <v>62</v>
      </c>
      <c r="C81" s="114"/>
      <c r="D81" s="54"/>
      <c r="E81" s="115" t="s">
        <v>47</v>
      </c>
      <c r="F81" s="115"/>
      <c r="G81" s="115"/>
      <c r="H81" s="115"/>
      <c r="I81" s="115" t="s">
        <v>30</v>
      </c>
      <c r="J81" s="115"/>
      <c r="K81" s="115"/>
      <c r="L81" s="115"/>
      <c r="M81" s="115"/>
      <c r="N81" s="41" t="s">
        <v>78</v>
      </c>
      <c r="O81" s="42" t="s">
        <v>79</v>
      </c>
    </row>
    <row r="82" spans="1:15" ht="45.75" hidden="1" thickBot="1">
      <c r="A82" s="113"/>
      <c r="B82" s="36" t="s">
        <v>29</v>
      </c>
      <c r="C82" s="36" t="s">
        <v>35</v>
      </c>
      <c r="D82" s="36"/>
      <c r="E82" s="116" t="s">
        <v>66</v>
      </c>
      <c r="F82" s="116"/>
      <c r="G82" s="116"/>
      <c r="H82" s="116"/>
      <c r="I82" s="116" t="s">
        <v>34</v>
      </c>
      <c r="J82" s="116"/>
      <c r="K82" s="116"/>
      <c r="L82" s="116"/>
      <c r="M82" s="116"/>
      <c r="N82" s="18" t="s">
        <v>34</v>
      </c>
      <c r="O82" s="28" t="s">
        <v>34</v>
      </c>
    </row>
    <row r="83" spans="1:15" ht="15.75" customHeight="1" hidden="1">
      <c r="A83" s="119" t="s">
        <v>67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1"/>
    </row>
    <row r="84" spans="1:15" ht="33.75">
      <c r="A84" s="77" t="s">
        <v>24</v>
      </c>
      <c r="B84" s="66"/>
      <c r="C84" s="66"/>
      <c r="D84" s="78" t="s">
        <v>42</v>
      </c>
      <c r="E84" s="136" t="s">
        <v>56</v>
      </c>
      <c r="F84" s="136"/>
      <c r="G84" s="136" t="s">
        <v>50</v>
      </c>
      <c r="H84" s="136"/>
      <c r="I84" s="67" t="s">
        <v>75</v>
      </c>
      <c r="J84" s="78" t="s">
        <v>42</v>
      </c>
      <c r="K84" s="67" t="s">
        <v>70</v>
      </c>
      <c r="L84" s="67" t="s">
        <v>71</v>
      </c>
      <c r="M84" s="67" t="s">
        <v>72</v>
      </c>
      <c r="N84" s="81"/>
      <c r="O84" s="79" t="s">
        <v>42</v>
      </c>
    </row>
    <row r="85" spans="1:15" ht="12.75">
      <c r="A85" s="62" t="s">
        <v>11</v>
      </c>
      <c r="B85" s="38" t="s">
        <v>27</v>
      </c>
      <c r="C85" s="37"/>
      <c r="D85" s="17">
        <f>J85</f>
        <v>1067.36</v>
      </c>
      <c r="E85" s="122">
        <v>949.83</v>
      </c>
      <c r="F85" s="122"/>
      <c r="G85" s="122">
        <v>937.85</v>
      </c>
      <c r="H85" s="122"/>
      <c r="I85" s="63">
        <v>1072.85</v>
      </c>
      <c r="J85" s="24">
        <v>1067.36</v>
      </c>
      <c r="K85" s="24">
        <v>989.3</v>
      </c>
      <c r="L85" s="24">
        <v>916.73</v>
      </c>
      <c r="M85" s="24">
        <v>822.7</v>
      </c>
      <c r="N85" s="80"/>
      <c r="O85" s="27">
        <f>J85</f>
        <v>1067.36</v>
      </c>
    </row>
    <row r="86" spans="1:15" ht="12" customHeight="1">
      <c r="A86" s="44" t="s">
        <v>25</v>
      </c>
      <c r="B86" s="38" t="s">
        <v>28</v>
      </c>
      <c r="C86" s="37">
        <v>0.0317</v>
      </c>
      <c r="D86" s="19">
        <f>D85*C86</f>
        <v>33.835311999999995</v>
      </c>
      <c r="E86" s="124">
        <f>E85*C86</f>
        <v>30.109611</v>
      </c>
      <c r="F86" s="124"/>
      <c r="G86" s="124">
        <f>G85*C86</f>
        <v>29.729845</v>
      </c>
      <c r="H86" s="124"/>
      <c r="I86" s="19">
        <f>I85*C86</f>
        <v>34.009344999999996</v>
      </c>
      <c r="J86" s="52">
        <f>J85*C86</f>
        <v>33.835311999999995</v>
      </c>
      <c r="K86" s="52">
        <f>K85*C86</f>
        <v>31.360809999999997</v>
      </c>
      <c r="L86" s="52">
        <f>L85*C86</f>
        <v>29.060341</v>
      </c>
      <c r="M86" s="52">
        <f>M85*C86</f>
        <v>26.07959</v>
      </c>
      <c r="N86" s="80"/>
      <c r="O86" s="29">
        <f>O85*C86</f>
        <v>33.835311999999995</v>
      </c>
    </row>
    <row r="87" spans="1:15" ht="15.75" customHeight="1" hidden="1">
      <c r="A87" s="126" t="s">
        <v>68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8"/>
    </row>
    <row r="88" spans="1:15" ht="33.75" hidden="1">
      <c r="A88" s="60" t="s">
        <v>24</v>
      </c>
      <c r="B88" s="37"/>
      <c r="C88" s="37"/>
      <c r="D88" s="37"/>
      <c r="E88" s="116" t="s">
        <v>56</v>
      </c>
      <c r="F88" s="116"/>
      <c r="G88" s="116" t="s">
        <v>50</v>
      </c>
      <c r="H88" s="116"/>
      <c r="I88" s="18" t="s">
        <v>75</v>
      </c>
      <c r="J88" s="30" t="s">
        <v>42</v>
      </c>
      <c r="K88" s="18" t="s">
        <v>70</v>
      </c>
      <c r="L88" s="18" t="s">
        <v>71</v>
      </c>
      <c r="M88" s="18" t="s">
        <v>72</v>
      </c>
      <c r="N88" s="30" t="s">
        <v>42</v>
      </c>
      <c r="O88" s="61" t="s">
        <v>42</v>
      </c>
    </row>
    <row r="89" spans="1:15" ht="12.75" hidden="1">
      <c r="A89" s="62" t="s">
        <v>11</v>
      </c>
      <c r="B89" s="38" t="s">
        <v>27</v>
      </c>
      <c r="C89" s="37"/>
      <c r="D89" s="37"/>
      <c r="E89" s="122">
        <v>1006.82</v>
      </c>
      <c r="F89" s="122"/>
      <c r="G89" s="122">
        <v>994.13</v>
      </c>
      <c r="H89" s="122"/>
      <c r="I89" s="63">
        <v>0</v>
      </c>
      <c r="J89" s="52">
        <v>1131.4</v>
      </c>
      <c r="K89" s="24">
        <v>1048.65</v>
      </c>
      <c r="L89" s="24">
        <v>971.73</v>
      </c>
      <c r="M89" s="24">
        <v>872.06</v>
      </c>
      <c r="N89" s="19">
        <f>J89</f>
        <v>1131.4</v>
      </c>
      <c r="O89" s="29">
        <f>J89</f>
        <v>1131.4</v>
      </c>
    </row>
    <row r="90" spans="1:15" ht="12.75" hidden="1">
      <c r="A90" s="44" t="s">
        <v>25</v>
      </c>
      <c r="B90" s="38" t="s">
        <v>28</v>
      </c>
      <c r="C90" s="37">
        <v>0.0317</v>
      </c>
      <c r="D90" s="37"/>
      <c r="E90" s="124">
        <f>E89*C90</f>
        <v>31.916194</v>
      </c>
      <c r="F90" s="124"/>
      <c r="G90" s="124">
        <f>G89*C90</f>
        <v>31.513921</v>
      </c>
      <c r="H90" s="124"/>
      <c r="I90" s="19">
        <f>I89*C90</f>
        <v>0</v>
      </c>
      <c r="J90" s="52">
        <f>J89*C90</f>
        <v>35.86538</v>
      </c>
      <c r="K90" s="52">
        <f>K89*C90</f>
        <v>33.242205</v>
      </c>
      <c r="L90" s="52">
        <f>L89*C90</f>
        <v>30.803841</v>
      </c>
      <c r="M90" s="52">
        <f>M89*C90</f>
        <v>27.644301999999996</v>
      </c>
      <c r="N90" s="19">
        <f>N89*C90</f>
        <v>35.86538</v>
      </c>
      <c r="O90" s="29">
        <f>O89*C90</f>
        <v>35.86538</v>
      </c>
    </row>
    <row r="91" spans="1:15" ht="15.75" customHeight="1" hidden="1">
      <c r="A91" s="126" t="s">
        <v>69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8"/>
    </row>
    <row r="92" spans="1:15" ht="33.75" hidden="1">
      <c r="A92" s="60" t="s">
        <v>24</v>
      </c>
      <c r="B92" s="37"/>
      <c r="C92" s="37"/>
      <c r="D92" s="37"/>
      <c r="E92" s="116" t="s">
        <v>56</v>
      </c>
      <c r="F92" s="116"/>
      <c r="G92" s="116" t="s">
        <v>50</v>
      </c>
      <c r="H92" s="116"/>
      <c r="I92" s="18" t="s">
        <v>75</v>
      </c>
      <c r="J92" s="30" t="s">
        <v>42</v>
      </c>
      <c r="K92" s="18" t="s">
        <v>70</v>
      </c>
      <c r="L92" s="18" t="s">
        <v>71</v>
      </c>
      <c r="M92" s="18" t="s">
        <v>72</v>
      </c>
      <c r="N92" s="30" t="s">
        <v>42</v>
      </c>
      <c r="O92" s="61" t="s">
        <v>42</v>
      </c>
    </row>
    <row r="93" spans="1:15" ht="12.75" hidden="1">
      <c r="A93" s="62" t="s">
        <v>11</v>
      </c>
      <c r="B93" s="38" t="s">
        <v>27</v>
      </c>
      <c r="C93" s="37"/>
      <c r="D93" s="37"/>
      <c r="E93" s="122">
        <v>1050.7</v>
      </c>
      <c r="F93" s="122"/>
      <c r="G93" s="122">
        <v>1037.61</v>
      </c>
      <c r="H93" s="122"/>
      <c r="I93" s="63">
        <v>0</v>
      </c>
      <c r="J93" s="52">
        <v>1177.3</v>
      </c>
      <c r="K93" s="24">
        <v>1091.16</v>
      </c>
      <c r="L93" s="24">
        <v>1012.07</v>
      </c>
      <c r="M93" s="24">
        <v>917.3</v>
      </c>
      <c r="N93" s="19">
        <f>J93</f>
        <v>1177.3</v>
      </c>
      <c r="O93" s="29">
        <f>J93</f>
        <v>1177.3</v>
      </c>
    </row>
    <row r="94" spans="1:15" ht="12.75" hidden="1">
      <c r="A94" s="44" t="s">
        <v>25</v>
      </c>
      <c r="B94" s="38" t="s">
        <v>28</v>
      </c>
      <c r="C94" s="37">
        <v>0.0317</v>
      </c>
      <c r="D94" s="37"/>
      <c r="E94" s="124">
        <f>E93*C94</f>
        <v>33.30719</v>
      </c>
      <c r="F94" s="124"/>
      <c r="G94" s="124">
        <f>G93*C94</f>
        <v>32.892236999999994</v>
      </c>
      <c r="H94" s="124"/>
      <c r="I94" s="19">
        <f>I93*C94</f>
        <v>0</v>
      </c>
      <c r="J94" s="52">
        <f>J93*C94</f>
        <v>37.320409999999995</v>
      </c>
      <c r="K94" s="52">
        <f>K93*C94</f>
        <v>34.589772</v>
      </c>
      <c r="L94" s="52">
        <f>L93*C94</f>
        <v>32.082619</v>
      </c>
      <c r="M94" s="52">
        <f>M93*C94</f>
        <v>29.078409999999998</v>
      </c>
      <c r="N94" s="19">
        <f>N93*C94</f>
        <v>37.320409999999995</v>
      </c>
      <c r="O94" s="29">
        <f>O93*C94</f>
        <v>37.320409999999995</v>
      </c>
    </row>
    <row r="95" spans="1:15" ht="172.5" customHeight="1" thickBot="1">
      <c r="A95" s="118" t="s">
        <v>81</v>
      </c>
      <c r="B95" s="117"/>
      <c r="C95" s="117"/>
      <c r="D95" s="22" t="s">
        <v>86</v>
      </c>
      <c r="E95" s="117" t="s">
        <v>82</v>
      </c>
      <c r="F95" s="117"/>
      <c r="G95" s="117" t="s">
        <v>83</v>
      </c>
      <c r="H95" s="117"/>
      <c r="I95" s="26" t="s">
        <v>104</v>
      </c>
      <c r="J95" s="26" t="s">
        <v>88</v>
      </c>
      <c r="K95" s="22" t="s">
        <v>84</v>
      </c>
      <c r="L95" s="22" t="s">
        <v>85</v>
      </c>
      <c r="M95" s="22" t="s">
        <v>89</v>
      </c>
      <c r="N95" s="22" t="s">
        <v>86</v>
      </c>
      <c r="O95" s="23" t="s">
        <v>87</v>
      </c>
    </row>
    <row r="96" spans="1:15" ht="12.75">
      <c r="A96" s="31" t="s">
        <v>63</v>
      </c>
      <c r="B96" s="32"/>
      <c r="C96" s="32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2.75">
      <c r="A97" s="32"/>
      <c r="B97" s="32"/>
      <c r="C97" s="32"/>
      <c r="D97" s="3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2.75">
      <c r="A98" s="32"/>
      <c r="B98" s="32"/>
      <c r="C98" s="32"/>
      <c r="D98" s="3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2.75">
      <c r="A99" s="32"/>
      <c r="B99" s="32"/>
      <c r="C99" s="32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2.75">
      <c r="A100" s="32"/>
      <c r="B100" s="32"/>
      <c r="C100" s="32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2.75">
      <c r="A101" s="32"/>
      <c r="B101" s="32"/>
      <c r="C101" s="32"/>
      <c r="D101" s="3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2.75">
      <c r="A102" s="32"/>
      <c r="B102" s="32"/>
      <c r="C102" s="32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2.75">
      <c r="A103" s="32"/>
      <c r="B103" s="32"/>
      <c r="C103" s="32"/>
      <c r="D103" s="3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2.75">
      <c r="A104" s="32"/>
      <c r="B104" s="32"/>
      <c r="C104" s="32"/>
      <c r="D104" s="3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2.75">
      <c r="A105" s="32"/>
      <c r="B105" s="32"/>
      <c r="C105" s="32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2.75">
      <c r="A106" s="32"/>
      <c r="B106" s="32"/>
      <c r="C106" s="32"/>
      <c r="D106" s="3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2:15" ht="12.75">
      <c r="B107" s="32"/>
      <c r="C107" s="32"/>
      <c r="D107" s="3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</sheetData>
  <mergeCells count="173">
    <mergeCell ref="I66:M66"/>
    <mergeCell ref="E62:H62"/>
    <mergeCell ref="A65:O65"/>
    <mergeCell ref="B63:C63"/>
    <mergeCell ref="A62:A63"/>
    <mergeCell ref="O70:O72"/>
    <mergeCell ref="B64:C64"/>
    <mergeCell ref="E64:H64"/>
    <mergeCell ref="I64:M64"/>
    <mergeCell ref="D70:D72"/>
    <mergeCell ref="B66:C66"/>
    <mergeCell ref="E66:H66"/>
    <mergeCell ref="I4:M4"/>
    <mergeCell ref="I5:M5"/>
    <mergeCell ref="I33:M33"/>
    <mergeCell ref="A4:A5"/>
    <mergeCell ref="B4:C4"/>
    <mergeCell ref="E4:H4"/>
    <mergeCell ref="E5:H5"/>
    <mergeCell ref="A6:O6"/>
    <mergeCell ref="I23:J23"/>
    <mergeCell ref="I24:J24"/>
    <mergeCell ref="E84:F84"/>
    <mergeCell ref="E71:F71"/>
    <mergeCell ref="E72:F72"/>
    <mergeCell ref="I72:J72"/>
    <mergeCell ref="E74:F74"/>
    <mergeCell ref="I74:K74"/>
    <mergeCell ref="I41:M41"/>
    <mergeCell ref="E70:F70"/>
    <mergeCell ref="L70:M70"/>
    <mergeCell ref="A42:O42"/>
    <mergeCell ref="I43:M43"/>
    <mergeCell ref="I44:M44"/>
    <mergeCell ref="I50:M50"/>
    <mergeCell ref="I51:M51"/>
    <mergeCell ref="G70:H70"/>
    <mergeCell ref="B62:C62"/>
    <mergeCell ref="A22:O22"/>
    <mergeCell ref="A69:O69"/>
    <mergeCell ref="I7:J7"/>
    <mergeCell ref="I8:J8"/>
    <mergeCell ref="I9:J9"/>
    <mergeCell ref="I10:J10"/>
    <mergeCell ref="I11:J11"/>
    <mergeCell ref="I12:J12"/>
    <mergeCell ref="A32:O32"/>
    <mergeCell ref="I40:M40"/>
    <mergeCell ref="I34:M34"/>
    <mergeCell ref="E79:F79"/>
    <mergeCell ref="M79:M80"/>
    <mergeCell ref="E80:F80"/>
    <mergeCell ref="G79:H79"/>
    <mergeCell ref="G80:H80"/>
    <mergeCell ref="I79:J79"/>
    <mergeCell ref="I80:J80"/>
    <mergeCell ref="K79:K80"/>
    <mergeCell ref="I35:M35"/>
    <mergeCell ref="I36:M36"/>
    <mergeCell ref="I37:M37"/>
    <mergeCell ref="I38:M38"/>
    <mergeCell ref="I39:M39"/>
    <mergeCell ref="I47:M47"/>
    <mergeCell ref="I48:M48"/>
    <mergeCell ref="A77:O77"/>
    <mergeCell ref="E78:F78"/>
    <mergeCell ref="L78:M78"/>
    <mergeCell ref="G75:H75"/>
    <mergeCell ref="A73:O73"/>
    <mergeCell ref="M71:M72"/>
    <mergeCell ref="K71:K72"/>
    <mergeCell ref="L74:M74"/>
    <mergeCell ref="E75:F75"/>
    <mergeCell ref="M75:M76"/>
    <mergeCell ref="E76:F76"/>
    <mergeCell ref="I75:J75"/>
    <mergeCell ref="I76:J76"/>
    <mergeCell ref="G76:H76"/>
    <mergeCell ref="G84:H84"/>
    <mergeCell ref="I59:M59"/>
    <mergeCell ref="I54:M54"/>
    <mergeCell ref="I55:M55"/>
    <mergeCell ref="I56:M56"/>
    <mergeCell ref="I57:M57"/>
    <mergeCell ref="G78:H78"/>
    <mergeCell ref="I62:M62"/>
    <mergeCell ref="E63:H63"/>
    <mergeCell ref="I63:M63"/>
    <mergeCell ref="E88:F88"/>
    <mergeCell ref="G85:H85"/>
    <mergeCell ref="G86:H86"/>
    <mergeCell ref="G88:H88"/>
    <mergeCell ref="A87:O87"/>
    <mergeCell ref="E85:F85"/>
    <mergeCell ref="E86:F86"/>
    <mergeCell ref="I78:K78"/>
    <mergeCell ref="G71:H71"/>
    <mergeCell ref="G72:H72"/>
    <mergeCell ref="G74:H74"/>
    <mergeCell ref="K75:K76"/>
    <mergeCell ref="I71:J71"/>
    <mergeCell ref="G94:H94"/>
    <mergeCell ref="E93:F93"/>
    <mergeCell ref="E94:F94"/>
    <mergeCell ref="E89:F89"/>
    <mergeCell ref="G90:H90"/>
    <mergeCell ref="G92:H92"/>
    <mergeCell ref="G93:H93"/>
    <mergeCell ref="E90:F90"/>
    <mergeCell ref="A91:O91"/>
    <mergeCell ref="E92:F92"/>
    <mergeCell ref="I19:J19"/>
    <mergeCell ref="I20:J20"/>
    <mergeCell ref="I25:J25"/>
    <mergeCell ref="I26:J26"/>
    <mergeCell ref="I60:M60"/>
    <mergeCell ref="I61:M61"/>
    <mergeCell ref="E82:H82"/>
    <mergeCell ref="I82:M82"/>
    <mergeCell ref="I15:J15"/>
    <mergeCell ref="I16:J16"/>
    <mergeCell ref="I13:J13"/>
    <mergeCell ref="A14:O14"/>
    <mergeCell ref="I21:J21"/>
    <mergeCell ref="K15:L15"/>
    <mergeCell ref="K16:L16"/>
    <mergeCell ref="K17:L17"/>
    <mergeCell ref="K18:L18"/>
    <mergeCell ref="K19:L19"/>
    <mergeCell ref="K20:L20"/>
    <mergeCell ref="K21:L21"/>
    <mergeCell ref="I17:J17"/>
    <mergeCell ref="I18:J18"/>
    <mergeCell ref="K23:L23"/>
    <mergeCell ref="K24:L24"/>
    <mergeCell ref="K25:L25"/>
    <mergeCell ref="K26:L26"/>
    <mergeCell ref="I70:K70"/>
    <mergeCell ref="A52:O52"/>
    <mergeCell ref="I27:J27"/>
    <mergeCell ref="I28:J28"/>
    <mergeCell ref="I29:J29"/>
    <mergeCell ref="I53:M53"/>
    <mergeCell ref="I49:M49"/>
    <mergeCell ref="I58:M58"/>
    <mergeCell ref="I45:M45"/>
    <mergeCell ref="I46:M46"/>
    <mergeCell ref="B30:C30"/>
    <mergeCell ref="E31:H31"/>
    <mergeCell ref="I31:M31"/>
    <mergeCell ref="K27:L27"/>
    <mergeCell ref="K28:L28"/>
    <mergeCell ref="K29:L29"/>
    <mergeCell ref="E95:F95"/>
    <mergeCell ref="G95:H95"/>
    <mergeCell ref="A95:C95"/>
    <mergeCell ref="E30:H30"/>
    <mergeCell ref="A83:O83"/>
    <mergeCell ref="A81:A82"/>
    <mergeCell ref="B81:C81"/>
    <mergeCell ref="E81:H81"/>
    <mergeCell ref="I81:M81"/>
    <mergeCell ref="G89:H89"/>
    <mergeCell ref="A1:O1"/>
    <mergeCell ref="A2:O2"/>
    <mergeCell ref="A67:A68"/>
    <mergeCell ref="B67:C67"/>
    <mergeCell ref="E67:H67"/>
    <mergeCell ref="I67:M67"/>
    <mergeCell ref="E68:H68"/>
    <mergeCell ref="I68:M68"/>
    <mergeCell ref="I30:M30"/>
    <mergeCell ref="A30:A31"/>
  </mergeCells>
  <printOptions/>
  <pageMargins left="0.2362204724409449" right="0.15748031496062992" top="0.28" bottom="0.1968503937007874" header="0.1968503937007874" footer="0.41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H13" sqref="H13"/>
    </sheetView>
  </sheetViews>
  <sheetFormatPr defaultColWidth="9.140625" defaultRowHeight="12.75"/>
  <cols>
    <col min="1" max="1" width="24.7109375" style="0" customWidth="1"/>
    <col min="2" max="2" width="12.7109375" style="0" customWidth="1"/>
    <col min="3" max="3" width="12.28125" style="0" customWidth="1"/>
    <col min="4" max="4" width="13.00390625" style="0" customWidth="1"/>
    <col min="5" max="5" width="11.7109375" style="0" customWidth="1"/>
    <col min="6" max="6" width="14.28125" style="0" customWidth="1"/>
    <col min="7" max="7" width="13.28125" style="0" customWidth="1"/>
    <col min="8" max="8" width="14.7109375" style="0" customWidth="1"/>
  </cols>
  <sheetData>
    <row r="1" spans="1:10" ht="17.25">
      <c r="A1" s="92" t="s">
        <v>100</v>
      </c>
      <c r="B1" s="92"/>
      <c r="C1" s="92"/>
      <c r="D1" s="92"/>
      <c r="E1" s="92"/>
      <c r="F1" s="92"/>
      <c r="G1" s="11"/>
      <c r="H1" s="11"/>
      <c r="I1" s="11"/>
      <c r="J1" s="11"/>
    </row>
    <row r="2" spans="1:10" ht="17.25">
      <c r="A2" s="92" t="s">
        <v>103</v>
      </c>
      <c r="B2" s="92"/>
      <c r="C2" s="92"/>
      <c r="D2" s="92"/>
      <c r="E2" s="92"/>
      <c r="F2" s="92"/>
      <c r="G2" s="11"/>
      <c r="H2" s="11"/>
      <c r="I2" s="11"/>
      <c r="J2" s="11"/>
    </row>
    <row r="3" spans="1:10" ht="11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8" ht="37.5" customHeight="1">
      <c r="A4" s="93" t="s">
        <v>36</v>
      </c>
      <c r="B4" s="93"/>
      <c r="C4" s="93"/>
      <c r="D4" s="93"/>
      <c r="E4" s="93"/>
      <c r="F4" s="93"/>
      <c r="G4" s="12"/>
      <c r="H4" s="12"/>
    </row>
    <row r="5" spans="1:8" ht="9.75" customHeight="1">
      <c r="A5" s="9"/>
      <c r="B5" s="9"/>
      <c r="C5" s="9"/>
      <c r="D5" s="9"/>
      <c r="E5" s="9"/>
      <c r="F5" s="9"/>
      <c r="G5" s="12"/>
      <c r="H5" s="12"/>
    </row>
    <row r="6" spans="1:8" ht="13.5" customHeight="1">
      <c r="A6" s="7"/>
      <c r="B6" s="7"/>
      <c r="C6" s="7"/>
      <c r="D6" s="7"/>
      <c r="E6" s="7"/>
      <c r="F6" t="s">
        <v>102</v>
      </c>
      <c r="G6" s="7"/>
      <c r="H6" s="7"/>
    </row>
    <row r="7" spans="1:6" ht="12.75">
      <c r="A7" s="2" t="s">
        <v>0</v>
      </c>
      <c r="B7" s="3" t="s">
        <v>9</v>
      </c>
      <c r="C7" s="3" t="s">
        <v>30</v>
      </c>
      <c r="D7" s="3" t="s">
        <v>31</v>
      </c>
      <c r="E7" s="3" t="s">
        <v>32</v>
      </c>
      <c r="F7" s="3" t="s">
        <v>33</v>
      </c>
    </row>
    <row r="8" spans="1:8" ht="12.75">
      <c r="A8" s="1" t="s">
        <v>1</v>
      </c>
      <c r="B8" s="4">
        <v>0.42</v>
      </c>
      <c r="C8" s="4">
        <v>0.42</v>
      </c>
      <c r="D8" s="4">
        <v>0.42</v>
      </c>
      <c r="E8" s="4">
        <v>0.42</v>
      </c>
      <c r="F8" s="4">
        <v>0.42</v>
      </c>
      <c r="H8" s="6"/>
    </row>
    <row r="9" spans="1:6" ht="12.75">
      <c r="A9" s="1" t="s">
        <v>2</v>
      </c>
      <c r="B9" s="4">
        <v>0.12</v>
      </c>
      <c r="C9" s="4">
        <v>0.12</v>
      </c>
      <c r="D9" s="4">
        <v>0.12</v>
      </c>
      <c r="E9" s="4">
        <v>0.12</v>
      </c>
      <c r="F9" s="4">
        <v>0.12</v>
      </c>
    </row>
    <row r="11" spans="1:8" ht="15">
      <c r="A11" s="94" t="s">
        <v>3</v>
      </c>
      <c r="B11" s="94"/>
      <c r="C11" s="94"/>
      <c r="D11" s="94"/>
      <c r="E11" s="94"/>
      <c r="F11" s="94"/>
      <c r="G11" s="13"/>
      <c r="H11" s="13"/>
    </row>
    <row r="12" spans="1:8" ht="14.25" customHeight="1">
      <c r="A12" s="16"/>
      <c r="B12" s="16"/>
      <c r="C12" s="16"/>
      <c r="D12" s="16"/>
      <c r="E12" s="16"/>
      <c r="F12" s="16"/>
      <c r="G12" s="13"/>
      <c r="H12" s="13"/>
    </row>
    <row r="13" spans="1:8" ht="15">
      <c r="A13" s="14"/>
      <c r="B13" s="14"/>
      <c r="C13" s="14"/>
      <c r="D13" s="14"/>
      <c r="E13" s="14"/>
      <c r="F13" t="s">
        <v>101</v>
      </c>
      <c r="G13" s="13"/>
      <c r="H13" s="13"/>
    </row>
    <row r="14" spans="1:6" ht="12.75">
      <c r="A14" s="1"/>
      <c r="B14" s="3" t="s">
        <v>9</v>
      </c>
      <c r="C14" s="3" t="s">
        <v>30</v>
      </c>
      <c r="D14" s="3" t="s">
        <v>31</v>
      </c>
      <c r="E14" s="3" t="s">
        <v>32</v>
      </c>
      <c r="F14" s="3" t="s">
        <v>33</v>
      </c>
    </row>
    <row r="15" spans="1:6" ht="12.75">
      <c r="A15" s="1" t="s">
        <v>4</v>
      </c>
      <c r="B15" s="1">
        <v>8.53</v>
      </c>
      <c r="C15" s="4">
        <v>8.5</v>
      </c>
      <c r="D15" s="1"/>
      <c r="E15" s="1">
        <v>8.73</v>
      </c>
      <c r="F15" s="1"/>
    </row>
    <row r="16" spans="1:6" ht="12.75">
      <c r="A16" s="1" t="s">
        <v>5</v>
      </c>
      <c r="B16" s="1">
        <v>9.57</v>
      </c>
      <c r="C16" s="1">
        <v>9.52</v>
      </c>
      <c r="D16" s="1"/>
      <c r="E16" s="1">
        <v>9.76</v>
      </c>
      <c r="F16" s="1"/>
    </row>
    <row r="17" spans="1:6" ht="12.75">
      <c r="A17" s="1" t="s">
        <v>7</v>
      </c>
      <c r="B17" s="1"/>
      <c r="C17" s="4">
        <v>10.5</v>
      </c>
      <c r="D17" s="1"/>
      <c r="E17" s="1">
        <v>10.87</v>
      </c>
      <c r="F17" s="4">
        <v>10.65</v>
      </c>
    </row>
    <row r="18" spans="1:6" ht="12.75">
      <c r="A18" s="1" t="s">
        <v>6</v>
      </c>
      <c r="B18" s="4">
        <v>7.3</v>
      </c>
      <c r="C18" s="1">
        <v>7.12</v>
      </c>
      <c r="D18" s="4">
        <v>7.4</v>
      </c>
      <c r="E18" s="1">
        <v>7.21</v>
      </c>
      <c r="F18" s="4">
        <v>7.2</v>
      </c>
    </row>
    <row r="19" spans="1:6" ht="12.75">
      <c r="A19" s="1" t="s">
        <v>8</v>
      </c>
      <c r="B19" s="1">
        <v>5.63</v>
      </c>
      <c r="C19" s="1">
        <v>5.59</v>
      </c>
      <c r="D19" s="4"/>
      <c r="E19" s="1"/>
      <c r="F19" s="1"/>
    </row>
    <row r="20" spans="1:6" ht="12.75">
      <c r="A20" s="8"/>
      <c r="B20" s="8"/>
      <c r="C20" s="8"/>
      <c r="D20" s="10"/>
      <c r="E20" s="8"/>
      <c r="F20" s="8"/>
    </row>
    <row r="21" ht="12.75">
      <c r="A21" s="15" t="s">
        <v>63</v>
      </c>
    </row>
  </sheetData>
  <mergeCells count="4">
    <mergeCell ref="A1:F1"/>
    <mergeCell ref="A4:F4"/>
    <mergeCell ref="A11:F11"/>
    <mergeCell ref="A2:F2"/>
  </mergeCells>
  <printOptions/>
  <pageMargins left="0.88" right="0.75" top="0.34" bottom="0.33" header="0.33" footer="0.3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Жилкомцентр</cp:lastModifiedBy>
  <cp:lastPrinted>2012-04-26T04:52:12Z</cp:lastPrinted>
  <dcterms:created xsi:type="dcterms:W3CDTF">1996-10-08T23:32:33Z</dcterms:created>
  <dcterms:modified xsi:type="dcterms:W3CDTF">2012-04-29T04:12:48Z</dcterms:modified>
  <cp:category/>
  <cp:version/>
  <cp:contentType/>
  <cp:contentStatus/>
</cp:coreProperties>
</file>