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11100" windowHeight="6096" activeTab="0"/>
  </bookViews>
  <sheets>
    <sheet name="прилож" sheetId="1" r:id="rId1"/>
  </sheets>
  <definedNames/>
  <calcPr fullCalcOnLoad="1"/>
</workbook>
</file>

<file path=xl/sharedStrings.xml><?xml version="1.0" encoding="utf-8"?>
<sst xmlns="http://schemas.openxmlformats.org/spreadsheetml/2006/main" count="285" uniqueCount="158">
  <si>
    <t>с газовыми колонками</t>
  </si>
  <si>
    <t>без удобств</t>
  </si>
  <si>
    <t>№ п.п</t>
  </si>
  <si>
    <t>Адрес жилого дома</t>
  </si>
  <si>
    <t>Вид благустр. жилья</t>
  </si>
  <si>
    <t>в том числе затраты на</t>
  </si>
  <si>
    <t>Чебоксарский район, пос. Кугеси, ул. 30 лет Победы, д. 1 а</t>
  </si>
  <si>
    <t>Чебоксарский район, пос. Кугеси, ул. 30 лет Победы, д. 1 б</t>
  </si>
  <si>
    <t>Чебоксарский район, пос. Кугеси, ул. 30 лет Победы, д. 1 в</t>
  </si>
  <si>
    <t>Чебоксарский район, пос. Кугеси, ул. 30 лет Победы, д. 1 г</t>
  </si>
  <si>
    <t>Чебоксарский район, пос. Кугеси, ул. 50 лет СССР, д. 21</t>
  </si>
  <si>
    <t>Чебоксарский район, пос. Кугеси, ул. 50 лет СССР, д. 28</t>
  </si>
  <si>
    <t>Чебоксарский район, пос. Кугеси, ул. 50 лет СССР, д. 32</t>
  </si>
  <si>
    <t>Чебоксарский район, пос. Кугеси, ул. 50 лет СССР, д. 41</t>
  </si>
  <si>
    <t>Чебоксарский район, пос. Кугеси, ул. Геологическая, д. 1 а</t>
  </si>
  <si>
    <t>Чебоксарский район, пос. Кугеси, ул. Геологическая, д. 19</t>
  </si>
  <si>
    <t>Чебоксарский район, пос. Кугеси, ул. Геологическая, д. 3</t>
  </si>
  <si>
    <t>Чебоксарский район, пос. Кугеси, ул. Геологическая, д. 4</t>
  </si>
  <si>
    <t>Чебоксарский район, пос. Кугеси, ул. К. Маркса, д. 108</t>
  </si>
  <si>
    <t>панельное благоустроенное</t>
  </si>
  <si>
    <t>Чебоксарский район, пос. Кугеси, ул. К. Маркса, д. 110</t>
  </si>
  <si>
    <t>Чебоксарский район, пос. Кугеси, ул. Калинина, д. 2</t>
  </si>
  <si>
    <t>Чебоксарский район, пос. Кугеси, ул. Кутузова, д. 15</t>
  </si>
  <si>
    <t>Чебоксарский район, пос. Кугеси, ул. Кутузова, д. 16</t>
  </si>
  <si>
    <t>Чебоксарский район, пос. Кугеси, ул. Марпосадская, д. 8</t>
  </si>
  <si>
    <t>Чебоксарский район, пос. Кугеси, ул. Марпосадская, д. 12, 12а</t>
  </si>
  <si>
    <t>Чебоксарский район, пос. Кугеси, ул. Мелиораторов, д. 2</t>
  </si>
  <si>
    <t>Чебоксарский район, пос. Кугеси, ул. Мелиораторов, д. 7</t>
  </si>
  <si>
    <t>Чебоксарский район, пос. Кугеси, ул. Мелиораторов, д. 7а (кот)</t>
  </si>
  <si>
    <t>Чебоксарский район, пос. Кугеси, ул. Мелиораторов, д. 9</t>
  </si>
  <si>
    <t>Чебоксарский район, пос. Кугеси, ул. Механизаторов, д. 1</t>
  </si>
  <si>
    <t>кирпичное благоустроенное с местным выгребом, без канализации</t>
  </si>
  <si>
    <t>Чебоксарский район, пос. Кугеси, ул. Новой Конституции, д. 1</t>
  </si>
  <si>
    <t>Чебоксарский район, пос. Кугеси, ул. Новой Конституции, д. 10</t>
  </si>
  <si>
    <t>Чебоксарский район, пос. Кугеси, ул. Новой Конституции, д. 11</t>
  </si>
  <si>
    <t>Чебоксарский район, пос. Кугеси, ул. Новой Конституции, д. 12</t>
  </si>
  <si>
    <t>Чебоксарский район, пос. Кугеси, ул. Новой Конституции, д. 13</t>
  </si>
  <si>
    <t>Чебоксарский район, пос. Кугеси, ул. Новой Конституции, д. 14</t>
  </si>
  <si>
    <t>Чебоксарский район, пос. Кугеси, ул. Новой Конституции, д. 15</t>
  </si>
  <si>
    <t>Чебоксарский район, пос. Кугеси, ул. Новой Конституции, д. 17</t>
  </si>
  <si>
    <t>Чебоксарский район, пос. Кугеси, ул. Новой Конституции, д. 18</t>
  </si>
  <si>
    <t>Чебоксарский район, пос. Кугеси, ул. Новой Конституции, д. 2</t>
  </si>
  <si>
    <t>Чебоксарский район, пос. Кугеси, ул. Новой Конституции, д. 20</t>
  </si>
  <si>
    <t>Чебоксарский район, пос. Кугеси, ул. Новой Конституции, д. 3</t>
  </si>
  <si>
    <t>Чебоксарский район, пос. Кугеси, ул. Новой Конституции, д. 4</t>
  </si>
  <si>
    <t>Чебоксарский район, пос. Кугеси, ул. Новой Конституции, д. 5</t>
  </si>
  <si>
    <t>Чебоксарский район, пос. Кугеси, ул. Новой Конституции, д. 5 а</t>
  </si>
  <si>
    <t>Чебоксарский район, пос. Кугеси, ул. Новой Конституции, д. 6</t>
  </si>
  <si>
    <t>Чебоксарский район, пос. Кугеси, ул. Новой Конституции, д. 7</t>
  </si>
  <si>
    <t>Чебоксарский район, пос. Кугеси, ул. Новой Конституции, д. 8</t>
  </si>
  <si>
    <t>Чебоксарский район, пос. Кугеси, ул. Новой Конституции, д. 9</t>
  </si>
  <si>
    <t>Чебоксарский район, пос. Кугеси, ул. Первомайская, д. 1</t>
  </si>
  <si>
    <t>кирпичное благоустроенное</t>
  </si>
  <si>
    <t>Чебоксарский район, пос. Кугеси, ул. Первомайская, д. 11</t>
  </si>
  <si>
    <t>Чебоксарский район, пос. Кугеси, ул. Первомайская, д. 11/1</t>
  </si>
  <si>
    <t>Чебоксарский район, пос. Кугеси, ул. Первомайская, д. 13</t>
  </si>
  <si>
    <t>Чебоксарский район, пос. Кугеси, ул. Первомайская, д. 15 а</t>
  </si>
  <si>
    <t>Чебоксарский район, пос. Кугеси, ул. Первомайская, д. 15, корп. 1</t>
  </si>
  <si>
    <t>Чебоксарский район, пос. Кугеси, ул. Первомайская, д. 16</t>
  </si>
  <si>
    <t>Чебоксарский район, пос. Кугеси, ул. Первомайская, д. 17</t>
  </si>
  <si>
    <t>Чебоксарский район, пос. Кугеси, ул. Первомайская, д. 19</t>
  </si>
  <si>
    <t>Чебоксарский район, пос. Кугеси, ул. Первомайская, д. 20</t>
  </si>
  <si>
    <t>Чебоксарский район, пос. Кугеси, ул. Первомайская, д. 21</t>
  </si>
  <si>
    <t>Чебоксарский район, пос. Кугеси, ул. Первомайская, д. 3</t>
  </si>
  <si>
    <t>Чебоксарский район, пос. Кугеси, ул. Первомайская, д. 4</t>
  </si>
  <si>
    <t>Чебоксарский район, пос. Кугеси, ул. Первомайская, д.6</t>
  </si>
  <si>
    <t>Чебоксарский район, пос. Кугеси, ул. Первомайская, д. 7</t>
  </si>
  <si>
    <t>Чебоксарский район, пос. Кугеси, ул. Первомайская, д. 8</t>
  </si>
  <si>
    <t>Чебоксарский район, пос. Кугеси, ул. Первомайская, д. 9</t>
  </si>
  <si>
    <t>Чебоксарский район, пос. Кугеси, ул. Садовая, д. 13</t>
  </si>
  <si>
    <t>Чебоксарский район, пос. Кугеси, ул. Садовая, д. 2</t>
  </si>
  <si>
    <t>Чебоксарский район, пос. Кугеси, ул. Советская, д. 13</t>
  </si>
  <si>
    <t>Чебоксарский район, пос. Кугеси, ул. Советская, д. 15</t>
  </si>
  <si>
    <t>Чебоксарский район, пос. Кугеси, ул. Советская, д. 15 а</t>
  </si>
  <si>
    <t>Чебоксарский район, пос. Кугеси, ул. Советская, д. 16</t>
  </si>
  <si>
    <t>Чебоксарский район, пос. Кугеси, ул. Советская, д. 17</t>
  </si>
  <si>
    <t>Чебоксарский район, пос. Кугеси, ул. Советская, д. 17 а</t>
  </si>
  <si>
    <t>Чебоксарский район, пос. Кугеси, ул. Советская, д. 49</t>
  </si>
  <si>
    <t>Чебоксарский район, пос. Кугеси, ул. Советская, д. 51</t>
  </si>
  <si>
    <t>Чебоксарский район, пос. Кугеси, ул. Советская, д. 52</t>
  </si>
  <si>
    <t>Чебоксарский район, пос. Кугеси, ул. Советская, д. 53</t>
  </si>
  <si>
    <t>Чебоксарский район, пос. Кугеси, ул. Советская, д. 54</t>
  </si>
  <si>
    <t>Чебоксарский район, пос. Кугеси, ул. Советская, д. 55</t>
  </si>
  <si>
    <t>Чебоксарский район, пос. Кугеси, ул. Советская, д. 56</t>
  </si>
  <si>
    <t>Чебоксарский район, пос. Кугеси, ул. Советская, д. 57</t>
  </si>
  <si>
    <t>Чебоксарский район, пос. Кугеси, ул. Советская, д. 57 а</t>
  </si>
  <si>
    <t>Чебоксарский район, пос. Кугеси, ул. Советская, д. 58</t>
  </si>
  <si>
    <t>Чебоксарский район, пос. Кугеси, ул. Советская, д. 59</t>
  </si>
  <si>
    <t>Чебоксарский район, пос. Кугеси, ул. Советская, д. 59 а</t>
  </si>
  <si>
    <t>Чебоксарский район, пос. Кугеси, ул. Советская, д. 6</t>
  </si>
  <si>
    <t>Чебоксарский район, пос. Кугеси, ул. Советская, д. 60</t>
  </si>
  <si>
    <t>Чебоксарский район, пос. Кугеси, ул. Советская, д. 61</t>
  </si>
  <si>
    <t>Чебоксарский район, пос. Кугеси, ул. Советская, д. 62</t>
  </si>
  <si>
    <t>Чебоксарский район, пос. Кугеси, ул. Советская, д. 62 а</t>
  </si>
  <si>
    <t>Чебоксарский район, пос. Кугеси, ул. Советская, д. 63</t>
  </si>
  <si>
    <t>Чебоксарский район, пос. Кугеси, ул. Советская, д. 64</t>
  </si>
  <si>
    <t>Чебоксарский район, пос. Кугеси, ул. Советская, д. 64 а</t>
  </si>
  <si>
    <t>Чебоксарский район, пос. Кугеси, ул. Советская, д. 65</t>
  </si>
  <si>
    <t>Чебоксарский район, пос. Кугеси, ул. Советская, д. 66</t>
  </si>
  <si>
    <t>Чебоксарский район, пос. Кугеси, ул. Советская, д. 67</t>
  </si>
  <si>
    <t>Чебоксарский район, пос. Кугеси, ул. Советская, д. 68</t>
  </si>
  <si>
    <t>Чебоксарский район, пос. Кугеси, ул. Советская, д. 69</t>
  </si>
  <si>
    <t>Чебоксарский район, пос. Кугеси, ул. Советская, д. 70</t>
  </si>
  <si>
    <t>Чебоксарский район, пос. Кугеси, ул. Советская, д. 71</t>
  </si>
  <si>
    <t>Чебоксарский район, пос. Кугеси, ул. Советская, д. 72, 72а</t>
  </si>
  <si>
    <t>Чебоксарский район, пос. Кугеси, ул. Советская, д. 73</t>
  </si>
  <si>
    <t>Чебоксарский район, пос. Кугеси, ул. Советская, д. 74</t>
  </si>
  <si>
    <t>Чебоксарский район, пос. Кугеси, ул. Советская, д. 76</t>
  </si>
  <si>
    <t>Чебоксарский район, пос. Кугеси, ул. Советская, д. 78</t>
  </si>
  <si>
    <t>Чебоксарский район, пос. Кугеси, ул. Советская, д. 80</t>
  </si>
  <si>
    <t>Чебоксарский район, пос. Кугеси, ул. Советская, д. 84</t>
  </si>
  <si>
    <t>Чебоксарский район, пос. Кугеси, ул. Советская, д. 86</t>
  </si>
  <si>
    <t>Чебоксарский район, пос. Кугеси, ул. Советская, д. 86/1</t>
  </si>
  <si>
    <t>Чебоксарский район, пос. Кугеси, ул. Советская, д. 90</t>
  </si>
  <si>
    <t>Чебоксарский район, пос. Кугеси, ул. Строительная, д. 16</t>
  </si>
  <si>
    <t>Чебоксарский район, пос. Кугеси, ул. Строительная, д. 18</t>
  </si>
  <si>
    <t>Чебоксарский район, пос. Кугеси, ул. Тепличная, д. 10</t>
  </si>
  <si>
    <t>Чебоксарский район, пос. Кугеси, ул. Тепличная, д. 6</t>
  </si>
  <si>
    <t>Чебоксарский район, пос. Кугеси, ул. Тепличная, д. 8</t>
  </si>
  <si>
    <t>Чебоксарский район, пос. Кугеси, ул. Шоршелская, д. 11</t>
  </si>
  <si>
    <t>Чебоксарский район, пос. Кугеси, ул. Шоршелская, д. 3</t>
  </si>
  <si>
    <t>Чебоксарский район, пос. Кугеси, ул. Шоршелская, д. 4 а</t>
  </si>
  <si>
    <t>Чебоксарский район, пос. Кугеси, ул. Шоссейная, д. 10</t>
  </si>
  <si>
    <t>без удобств с местным выгребом</t>
  </si>
  <si>
    <t>Чебоксарский район, пос. Кугеси, ул. Шоссейная, д. 12</t>
  </si>
  <si>
    <t>Чебоксарский район, пос. Кугеси, ул. Шоссейная, д. 14</t>
  </si>
  <si>
    <t>Чебоксарский район, пос. Кугеси, ул. Шоссейная, д. 2</t>
  </si>
  <si>
    <t>Чебоксарский район, пос. Кугеси, ул. Шоссейная, д. 2 а</t>
  </si>
  <si>
    <t>Чебоксарский район, пос. Кугеси, ул. Шоссейная, д. 25/1</t>
  </si>
  <si>
    <t>Чебоксарский район, пос. Кугеси, ул. Шоссейная, д. 27</t>
  </si>
  <si>
    <t>Чебоксарский район, пос. Кугеси, ул. Шоссейная, д. 29</t>
  </si>
  <si>
    <t>Чебоксарский район, пос. Кугеси, ул. Шоссейная, д. 31</t>
  </si>
  <si>
    <t>Чебоксарский район, пос. Кугеси, ул. Шоссейная, д. 33</t>
  </si>
  <si>
    <t>Чебоксарский район, пос. Кугеси, ул. Шоссейная, д. 4</t>
  </si>
  <si>
    <t>Чебоксарский район, пос. Кугеси, ул. Шоссейная, д. 6</t>
  </si>
  <si>
    <t>Чебоксарский район, пос. Кугеси, ул. Шоссейная, д. 8</t>
  </si>
  <si>
    <t>с газовыми колонками с местным выгребом, без канализации</t>
  </si>
  <si>
    <t>с частичными удобствами</t>
  </si>
  <si>
    <t xml:space="preserve"> с частичными удобствами</t>
  </si>
  <si>
    <t>c газовыми колонками</t>
  </si>
  <si>
    <t>Размер платы за содержание и ремонт жилого помещения. за 1 кв.м. общей площади в мес., руб. (с НДС)</t>
  </si>
  <si>
    <t>текущий ремонт, руб.   (с НДС)</t>
  </si>
  <si>
    <t>услуги, работы по содержанию и управлению, руб.  (с НДС)</t>
  </si>
  <si>
    <t>Чебоксарский район, пос. Кугеси, ул. Советская, д. 75</t>
  </si>
  <si>
    <t>УК</t>
  </si>
  <si>
    <t>ТОГО</t>
  </si>
  <si>
    <t>Дерат</t>
  </si>
  <si>
    <t>ТБО</t>
  </si>
  <si>
    <t>КГМ</t>
  </si>
  <si>
    <t>В/кан</t>
  </si>
  <si>
    <t>АДС</t>
  </si>
  <si>
    <t>ТО</t>
  </si>
  <si>
    <t>БСС</t>
  </si>
  <si>
    <t>ЖБО</t>
  </si>
  <si>
    <t>Площадь, м2</t>
  </si>
  <si>
    <t>в тч ЗАТРАТЫ ПО ВИДАМ РАБОТ и УСЛУГ</t>
  </si>
  <si>
    <t>Сумма в год</t>
  </si>
  <si>
    <t>Размер платы за содержание и ремонт жилого помещения для нанимателей жилых помещений по видам затрат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</si>
</sst>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0000"/>
    <numFmt numFmtId="173" formatCode="0.0000000"/>
    <numFmt numFmtId="174" formatCode="0.0000"/>
  </numFmts>
  <fonts count="6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2" fillId="0" borderId="1" xfId="19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Реж (Прилож 2,3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23"/>
  <sheetViews>
    <sheetView tabSelected="1" workbookViewId="0" topLeftCell="I1">
      <selection activeCell="P6" sqref="P6"/>
    </sheetView>
  </sheetViews>
  <sheetFormatPr defaultColWidth="9.00390625" defaultRowHeight="12.75"/>
  <cols>
    <col min="1" max="1" width="4.375" style="0" customWidth="1"/>
    <col min="2" max="2" width="40.50390625" style="0" customWidth="1"/>
    <col min="3" max="3" width="7.125" style="0" customWidth="1"/>
    <col min="4" max="4" width="9.25390625" style="0" customWidth="1"/>
    <col min="5" max="5" width="9.125" style="0" customWidth="1"/>
    <col min="6" max="6" width="6.375" style="0" customWidth="1"/>
    <col min="7" max="7" width="6.00390625" style="0" customWidth="1"/>
    <col min="8" max="8" width="5.625" style="0" customWidth="1"/>
    <col min="9" max="9" width="4.75390625" style="0" customWidth="1"/>
    <col min="10" max="10" width="7.625" style="0" customWidth="1"/>
    <col min="11" max="11" width="5.125" style="0" customWidth="1"/>
    <col min="12" max="12" width="5.875" style="0" customWidth="1"/>
    <col min="13" max="13" width="4.50390625" style="0" customWidth="1"/>
    <col min="14" max="14" width="6.50390625" style="0" customWidth="1"/>
    <col min="15" max="15" width="4.375" style="0" customWidth="1"/>
    <col min="16" max="16" width="8.375" style="0" customWidth="1"/>
    <col min="17" max="17" width="5.125" style="0" customWidth="1"/>
    <col min="18" max="18" width="5.875" style="0" customWidth="1"/>
    <col min="19" max="19" width="4.50390625" style="0" customWidth="1"/>
    <col min="20" max="20" width="6.00390625" style="0" customWidth="1"/>
    <col min="21" max="21" width="4.25390625" style="0" customWidth="1"/>
    <col min="22" max="22" width="6.875" style="0" customWidth="1"/>
    <col min="23" max="23" width="5.75390625" style="0" customWidth="1"/>
    <col min="24" max="24" width="6.625" style="0" customWidth="1"/>
    <col min="25" max="25" width="4.125" style="0" customWidth="1"/>
    <col min="26" max="26" width="7.375" style="0" customWidth="1"/>
    <col min="27" max="27" width="4.625" style="0" customWidth="1"/>
    <col min="28" max="28" width="5.875" style="0" customWidth="1"/>
  </cols>
  <sheetData>
    <row r="2" spans="1:28" ht="12.75" customHeight="1">
      <c r="A2" s="27"/>
      <c r="B2" s="33" t="s">
        <v>157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12.75" customHeight="1">
      <c r="A4" s="35" t="s">
        <v>2</v>
      </c>
      <c r="B4" s="36" t="s">
        <v>3</v>
      </c>
      <c r="C4" s="34" t="s">
        <v>154</v>
      </c>
      <c r="D4" s="32" t="s">
        <v>4</v>
      </c>
      <c r="E4" s="32" t="s">
        <v>140</v>
      </c>
      <c r="F4" s="32" t="s">
        <v>5</v>
      </c>
      <c r="G4" s="32"/>
      <c r="H4" s="32"/>
      <c r="I4" s="37" t="s">
        <v>155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ht="12.75" customHeight="1">
      <c r="A5" s="35"/>
      <c r="B5" s="36"/>
      <c r="C5" s="34"/>
      <c r="D5" s="32"/>
      <c r="E5" s="32"/>
      <c r="F5" s="32" t="s">
        <v>141</v>
      </c>
      <c r="G5" s="32" t="s">
        <v>156</v>
      </c>
      <c r="H5" s="32" t="s">
        <v>142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ht="99" customHeight="1">
      <c r="A6" s="35"/>
      <c r="B6" s="36"/>
      <c r="C6" s="34"/>
      <c r="D6" s="32"/>
      <c r="E6" s="32"/>
      <c r="F6" s="32"/>
      <c r="G6" s="32"/>
      <c r="H6" s="32"/>
      <c r="I6" s="9" t="s">
        <v>144</v>
      </c>
      <c r="J6" s="9" t="s">
        <v>156</v>
      </c>
      <c r="K6" s="9" t="s">
        <v>145</v>
      </c>
      <c r="L6" s="9" t="s">
        <v>156</v>
      </c>
      <c r="M6" s="9" t="s">
        <v>146</v>
      </c>
      <c r="N6" s="9" t="s">
        <v>156</v>
      </c>
      <c r="O6" s="9" t="s">
        <v>147</v>
      </c>
      <c r="P6" s="9" t="s">
        <v>156</v>
      </c>
      <c r="Q6" s="9" t="s">
        <v>148</v>
      </c>
      <c r="R6" s="9" t="s">
        <v>156</v>
      </c>
      <c r="S6" s="15" t="s">
        <v>149</v>
      </c>
      <c r="T6" s="9" t="s">
        <v>156</v>
      </c>
      <c r="U6" s="9" t="s">
        <v>150</v>
      </c>
      <c r="V6" s="9" t="s">
        <v>156</v>
      </c>
      <c r="W6" s="9" t="s">
        <v>151</v>
      </c>
      <c r="X6" s="9" t="s">
        <v>156</v>
      </c>
      <c r="Y6" s="9" t="s">
        <v>152</v>
      </c>
      <c r="Z6" s="9" t="s">
        <v>156</v>
      </c>
      <c r="AA6" s="9" t="s">
        <v>153</v>
      </c>
      <c r="AB6" s="9" t="s">
        <v>156</v>
      </c>
    </row>
    <row r="7" spans="1:28" ht="12.75">
      <c r="A7" s="16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</row>
    <row r="8" spans="1:28" ht="12" customHeight="1">
      <c r="A8" s="17">
        <v>1</v>
      </c>
      <c r="B8" s="2" t="s">
        <v>6</v>
      </c>
      <c r="C8" s="10">
        <v>939.41</v>
      </c>
      <c r="D8" s="2" t="s">
        <v>139</v>
      </c>
      <c r="E8" s="3">
        <v>11.5</v>
      </c>
      <c r="F8" s="3">
        <v>1.89</v>
      </c>
      <c r="G8" s="4">
        <f>C8*F8*12</f>
        <v>21305.8188</v>
      </c>
      <c r="H8" s="3">
        <f aca="true" t="shared" si="0" ref="H8:H70">E8-F8</f>
        <v>9.61</v>
      </c>
      <c r="I8" s="21">
        <v>2.5</v>
      </c>
      <c r="J8" s="22">
        <f>I8*C8*12</f>
        <v>28182.300000000003</v>
      </c>
      <c r="K8" s="21">
        <v>0.07</v>
      </c>
      <c r="L8" s="22">
        <f>K8*C8*12</f>
        <v>789.1044</v>
      </c>
      <c r="M8" s="21">
        <v>0.09</v>
      </c>
      <c r="N8" s="22">
        <f>M8*C8*12</f>
        <v>1014.5627999999999</v>
      </c>
      <c r="O8" s="21">
        <v>0.75</v>
      </c>
      <c r="P8" s="22">
        <f>O8*C8*12</f>
        <v>8454.69</v>
      </c>
      <c r="Q8" s="21">
        <v>0.05</v>
      </c>
      <c r="R8" s="22">
        <f>Q8*C8*12</f>
        <v>563.646</v>
      </c>
      <c r="S8" s="21">
        <v>0.43</v>
      </c>
      <c r="T8" s="22">
        <f>S8*C8*12</f>
        <v>4847.3556</v>
      </c>
      <c r="U8" s="21">
        <v>1.05</v>
      </c>
      <c r="V8" s="22">
        <f>U8*C8*12</f>
        <v>11836.565999999999</v>
      </c>
      <c r="W8" s="21">
        <v>1.57</v>
      </c>
      <c r="X8" s="22">
        <f>W8*C8*12</f>
        <v>17698.4844</v>
      </c>
      <c r="Y8" s="21">
        <v>3.1</v>
      </c>
      <c r="Z8" s="22">
        <f>Y8*C8*12</f>
        <v>34946.051999999996</v>
      </c>
      <c r="AA8" s="21"/>
      <c r="AB8" s="22">
        <f>C8*12*AA8</f>
        <v>0</v>
      </c>
    </row>
    <row r="9" spans="1:28" ht="12.75">
      <c r="A9" s="17">
        <v>2</v>
      </c>
      <c r="B9" s="2" t="s">
        <v>7</v>
      </c>
      <c r="C9" s="10">
        <v>619.1</v>
      </c>
      <c r="D9" s="2" t="s">
        <v>0</v>
      </c>
      <c r="E9" s="3">
        <v>11.5</v>
      </c>
      <c r="F9" s="3">
        <v>1.65</v>
      </c>
      <c r="G9" s="4">
        <f aca="true" t="shared" si="1" ref="G9:G72">C9*F9*12</f>
        <v>12258.18</v>
      </c>
      <c r="H9" s="3">
        <f>11.5-1.65</f>
        <v>9.85</v>
      </c>
      <c r="I9" s="21">
        <v>2.5</v>
      </c>
      <c r="J9" s="22">
        <f aca="true" t="shared" si="2" ref="J9:J72">I9*C9*12</f>
        <v>18573</v>
      </c>
      <c r="K9" s="21">
        <v>0.07</v>
      </c>
      <c r="L9" s="22">
        <f aca="true" t="shared" si="3" ref="L9:L72">K9*C9*12</f>
        <v>520.0440000000001</v>
      </c>
      <c r="M9" s="21">
        <v>0.1</v>
      </c>
      <c r="N9" s="22">
        <f aca="true" t="shared" si="4" ref="N9:N72">M9*C9*12</f>
        <v>742.9200000000001</v>
      </c>
      <c r="O9" s="21">
        <v>0.75</v>
      </c>
      <c r="P9" s="22">
        <f aca="true" t="shared" si="5" ref="P9:P72">O9*C9*12</f>
        <v>5571.900000000001</v>
      </c>
      <c r="Q9" s="21">
        <v>0.05</v>
      </c>
      <c r="R9" s="22">
        <f aca="true" t="shared" si="6" ref="R9:R72">Q9*C9*12</f>
        <v>371.46000000000004</v>
      </c>
      <c r="S9" s="21">
        <v>0.49</v>
      </c>
      <c r="T9" s="22">
        <f aca="true" t="shared" si="7" ref="T9:T72">S9*C9*12</f>
        <v>3640.308</v>
      </c>
      <c r="U9" s="21">
        <v>1.05</v>
      </c>
      <c r="V9" s="22">
        <f aca="true" t="shared" si="8" ref="V9:V72">U9*C9*12</f>
        <v>7800.660000000001</v>
      </c>
      <c r="W9" s="21">
        <v>1.7</v>
      </c>
      <c r="X9" s="22">
        <f aca="true" t="shared" si="9" ref="X9:X72">W9*C9*12</f>
        <v>12629.64</v>
      </c>
      <c r="Y9" s="21">
        <v>3.14</v>
      </c>
      <c r="Z9" s="22">
        <f aca="true" t="shared" si="10" ref="Z9:Z72">Y9*C9*12</f>
        <v>23327.688000000002</v>
      </c>
      <c r="AA9" s="21"/>
      <c r="AB9" s="22">
        <f aca="true" t="shared" si="11" ref="AB9:AB72">C9*12*AA9</f>
        <v>0</v>
      </c>
    </row>
    <row r="10" spans="1:28" ht="12.75">
      <c r="A10" s="17">
        <v>3</v>
      </c>
      <c r="B10" s="2" t="s">
        <v>8</v>
      </c>
      <c r="C10" s="10">
        <v>736.2</v>
      </c>
      <c r="D10" s="2" t="s">
        <v>139</v>
      </c>
      <c r="E10" s="3">
        <v>11.5</v>
      </c>
      <c r="F10" s="3">
        <v>2.52</v>
      </c>
      <c r="G10" s="4">
        <f t="shared" si="1"/>
        <v>22262.688000000002</v>
      </c>
      <c r="H10" s="3">
        <f t="shared" si="0"/>
        <v>8.98</v>
      </c>
      <c r="I10" s="21">
        <v>2.5</v>
      </c>
      <c r="J10" s="22">
        <f t="shared" si="2"/>
        <v>22086</v>
      </c>
      <c r="K10" s="21">
        <v>0.06</v>
      </c>
      <c r="L10" s="22">
        <f t="shared" si="3"/>
        <v>530.0640000000001</v>
      </c>
      <c r="M10" s="21">
        <v>0.08</v>
      </c>
      <c r="N10" s="22">
        <f t="shared" si="4"/>
        <v>706.7520000000001</v>
      </c>
      <c r="O10" s="21">
        <v>0.75</v>
      </c>
      <c r="P10" s="22">
        <f t="shared" si="5"/>
        <v>6625.800000000001</v>
      </c>
      <c r="Q10" s="21">
        <v>0.05</v>
      </c>
      <c r="R10" s="22">
        <f t="shared" si="6"/>
        <v>441.72</v>
      </c>
      <c r="S10" s="21">
        <v>0.38</v>
      </c>
      <c r="T10" s="22">
        <f t="shared" si="7"/>
        <v>3357.072</v>
      </c>
      <c r="U10" s="21">
        <v>1.05</v>
      </c>
      <c r="V10" s="22">
        <f t="shared" si="8"/>
        <v>9276.12</v>
      </c>
      <c r="W10" s="21">
        <v>1.43</v>
      </c>
      <c r="X10" s="22">
        <f t="shared" si="9"/>
        <v>12633.192000000001</v>
      </c>
      <c r="Y10" s="21">
        <v>2.68</v>
      </c>
      <c r="Z10" s="22">
        <f t="shared" si="10"/>
        <v>23676.192000000003</v>
      </c>
      <c r="AA10" s="21"/>
      <c r="AB10" s="22">
        <f t="shared" si="11"/>
        <v>0</v>
      </c>
    </row>
    <row r="11" spans="1:28" ht="12.75">
      <c r="A11" s="17">
        <v>4</v>
      </c>
      <c r="B11" s="2" t="s">
        <v>9</v>
      </c>
      <c r="C11" s="10">
        <v>634.3</v>
      </c>
      <c r="D11" s="2" t="s">
        <v>139</v>
      </c>
      <c r="E11" s="3">
        <v>11.5</v>
      </c>
      <c r="F11" s="3">
        <v>2.81</v>
      </c>
      <c r="G11" s="4">
        <f t="shared" si="1"/>
        <v>21388.595999999998</v>
      </c>
      <c r="H11" s="3">
        <f t="shared" si="0"/>
        <v>8.69</v>
      </c>
      <c r="I11" s="21">
        <v>2.5</v>
      </c>
      <c r="J11" s="22">
        <f t="shared" si="2"/>
        <v>19029</v>
      </c>
      <c r="K11" s="21">
        <v>0.07</v>
      </c>
      <c r="L11" s="22">
        <f t="shared" si="3"/>
        <v>532.812</v>
      </c>
      <c r="M11" s="21">
        <v>0.1</v>
      </c>
      <c r="N11" s="22">
        <f t="shared" si="4"/>
        <v>761.16</v>
      </c>
      <c r="O11" s="21">
        <v>0.75</v>
      </c>
      <c r="P11" s="22">
        <f t="shared" si="5"/>
        <v>5708.7</v>
      </c>
      <c r="Q11" s="21">
        <v>0.05</v>
      </c>
      <c r="R11" s="22">
        <f t="shared" si="6"/>
        <v>380.58</v>
      </c>
      <c r="S11" s="21">
        <v>0.41</v>
      </c>
      <c r="T11" s="22">
        <f t="shared" si="7"/>
        <v>3120.756</v>
      </c>
      <c r="U11" s="21">
        <v>1.05</v>
      </c>
      <c r="V11" s="22">
        <f t="shared" si="8"/>
        <v>7992.18</v>
      </c>
      <c r="W11" s="21">
        <v>1.5</v>
      </c>
      <c r="X11" s="22">
        <f t="shared" si="9"/>
        <v>11417.4</v>
      </c>
      <c r="Y11" s="21">
        <v>2.26</v>
      </c>
      <c r="Z11" s="22">
        <f t="shared" si="10"/>
        <v>17202.215999999997</v>
      </c>
      <c r="AA11" s="21"/>
      <c r="AB11" s="22">
        <f t="shared" si="11"/>
        <v>0</v>
      </c>
    </row>
    <row r="12" spans="1:28" ht="12.75">
      <c r="A12" s="17">
        <v>5</v>
      </c>
      <c r="B12" s="2" t="s">
        <v>10</v>
      </c>
      <c r="C12" s="10">
        <v>169.6</v>
      </c>
      <c r="D12" s="2" t="s">
        <v>1</v>
      </c>
      <c r="E12" s="3">
        <v>6.6</v>
      </c>
      <c r="F12" s="3">
        <v>2.48</v>
      </c>
      <c r="G12" s="4">
        <f t="shared" si="1"/>
        <v>5047.296</v>
      </c>
      <c r="H12" s="3">
        <f t="shared" si="0"/>
        <v>4.119999999999999</v>
      </c>
      <c r="I12" s="21">
        <v>1.28</v>
      </c>
      <c r="J12" s="22">
        <f t="shared" si="2"/>
        <v>2605.056</v>
      </c>
      <c r="K12" s="21">
        <v>0.08</v>
      </c>
      <c r="L12" s="22">
        <f t="shared" si="3"/>
        <v>162.816</v>
      </c>
      <c r="M12" s="21">
        <v>0</v>
      </c>
      <c r="N12" s="22">
        <f t="shared" si="4"/>
        <v>0</v>
      </c>
      <c r="O12" s="21">
        <v>0.75</v>
      </c>
      <c r="P12" s="22">
        <f t="shared" si="5"/>
        <v>1526.3999999999999</v>
      </c>
      <c r="Q12" s="21">
        <v>0.05</v>
      </c>
      <c r="R12" s="22">
        <f t="shared" si="6"/>
        <v>101.76</v>
      </c>
      <c r="S12" s="21">
        <v>0.25</v>
      </c>
      <c r="T12" s="22">
        <f t="shared" si="7"/>
        <v>508.79999999999995</v>
      </c>
      <c r="U12" s="21">
        <v>1.05</v>
      </c>
      <c r="V12" s="22">
        <f t="shared" si="8"/>
        <v>2136.96</v>
      </c>
      <c r="W12" s="21">
        <v>0.66</v>
      </c>
      <c r="X12" s="22">
        <f t="shared" si="9"/>
        <v>1343.232</v>
      </c>
      <c r="Y12" s="21">
        <v>0</v>
      </c>
      <c r="Z12" s="22">
        <f t="shared" si="10"/>
        <v>0</v>
      </c>
      <c r="AA12" s="21"/>
      <c r="AB12" s="22">
        <f t="shared" si="11"/>
        <v>0</v>
      </c>
    </row>
    <row r="13" spans="1:28" ht="12.75">
      <c r="A13" s="17">
        <v>6</v>
      </c>
      <c r="B13" s="2" t="s">
        <v>11</v>
      </c>
      <c r="C13" s="10">
        <v>112.9</v>
      </c>
      <c r="D13" s="2" t="s">
        <v>1</v>
      </c>
      <c r="E13" s="3">
        <v>6.6</v>
      </c>
      <c r="F13" s="3">
        <v>2.57</v>
      </c>
      <c r="G13" s="4">
        <f t="shared" si="1"/>
        <v>3481.8360000000002</v>
      </c>
      <c r="H13" s="3">
        <f t="shared" si="0"/>
        <v>4.029999999999999</v>
      </c>
      <c r="I13" s="21">
        <v>1.28</v>
      </c>
      <c r="J13" s="22">
        <f t="shared" si="2"/>
        <v>1734.144</v>
      </c>
      <c r="K13" s="21">
        <v>0.09</v>
      </c>
      <c r="L13" s="22">
        <f t="shared" si="3"/>
        <v>121.93199999999999</v>
      </c>
      <c r="M13" s="21">
        <v>0</v>
      </c>
      <c r="N13" s="22">
        <f t="shared" si="4"/>
        <v>0</v>
      </c>
      <c r="O13" s="21">
        <v>0.75</v>
      </c>
      <c r="P13" s="22">
        <f t="shared" si="5"/>
        <v>1016.1000000000001</v>
      </c>
      <c r="Q13" s="21">
        <v>0.05</v>
      </c>
      <c r="R13" s="22">
        <f t="shared" si="6"/>
        <v>67.74000000000001</v>
      </c>
      <c r="S13" s="21">
        <v>0.19</v>
      </c>
      <c r="T13" s="22">
        <f t="shared" si="7"/>
        <v>257.41200000000003</v>
      </c>
      <c r="U13" s="21">
        <v>1.05</v>
      </c>
      <c r="V13" s="22">
        <f t="shared" si="8"/>
        <v>1422.5400000000002</v>
      </c>
      <c r="W13" s="21">
        <v>0.62</v>
      </c>
      <c r="X13" s="22">
        <f t="shared" si="9"/>
        <v>839.9760000000001</v>
      </c>
      <c r="Y13" s="21">
        <v>0</v>
      </c>
      <c r="Z13" s="22">
        <f t="shared" si="10"/>
        <v>0</v>
      </c>
      <c r="AA13" s="21"/>
      <c r="AB13" s="22">
        <f t="shared" si="11"/>
        <v>0</v>
      </c>
    </row>
    <row r="14" spans="1:28" ht="12.75">
      <c r="A14" s="17">
        <v>7</v>
      </c>
      <c r="B14" s="2" t="s">
        <v>12</v>
      </c>
      <c r="C14" s="10">
        <v>61.46</v>
      </c>
      <c r="D14" s="2" t="s">
        <v>1</v>
      </c>
      <c r="E14" s="3">
        <v>6.6</v>
      </c>
      <c r="F14" s="3">
        <v>2.25</v>
      </c>
      <c r="G14" s="4">
        <f t="shared" si="1"/>
        <v>1659.42</v>
      </c>
      <c r="H14" s="3">
        <f t="shared" si="0"/>
        <v>4.35</v>
      </c>
      <c r="I14" s="21">
        <v>1.28</v>
      </c>
      <c r="J14" s="22">
        <f t="shared" si="2"/>
        <v>944.0256</v>
      </c>
      <c r="K14" s="21">
        <v>0.16</v>
      </c>
      <c r="L14" s="22">
        <f t="shared" si="3"/>
        <v>118.0032</v>
      </c>
      <c r="M14" s="21">
        <v>0</v>
      </c>
      <c r="N14" s="22">
        <f t="shared" si="4"/>
        <v>0</v>
      </c>
      <c r="O14" s="21">
        <v>0.75</v>
      </c>
      <c r="P14" s="22">
        <f t="shared" si="5"/>
        <v>553.14</v>
      </c>
      <c r="Q14" s="21">
        <v>0.05</v>
      </c>
      <c r="R14" s="22">
        <f t="shared" si="6"/>
        <v>36.876000000000005</v>
      </c>
      <c r="S14" s="21">
        <v>0.35</v>
      </c>
      <c r="T14" s="22">
        <f t="shared" si="7"/>
        <v>258.132</v>
      </c>
      <c r="U14" s="21">
        <v>1.05</v>
      </c>
      <c r="V14" s="22">
        <f t="shared" si="8"/>
        <v>774.396</v>
      </c>
      <c r="W14" s="21">
        <v>0.71</v>
      </c>
      <c r="X14" s="22">
        <f t="shared" si="9"/>
        <v>523.6392000000001</v>
      </c>
      <c r="Y14" s="21">
        <v>0</v>
      </c>
      <c r="Z14" s="22">
        <f t="shared" si="10"/>
        <v>0</v>
      </c>
      <c r="AA14" s="21"/>
      <c r="AB14" s="22">
        <f t="shared" si="11"/>
        <v>0</v>
      </c>
    </row>
    <row r="15" spans="1:28" ht="12.75">
      <c r="A15" s="17">
        <v>8</v>
      </c>
      <c r="B15" s="2" t="s">
        <v>13</v>
      </c>
      <c r="C15" s="10">
        <v>1239.1</v>
      </c>
      <c r="D15" s="2" t="s">
        <v>139</v>
      </c>
      <c r="E15" s="3">
        <v>11.5</v>
      </c>
      <c r="F15" s="3">
        <v>3.71</v>
      </c>
      <c r="G15" s="4">
        <f t="shared" si="1"/>
        <v>55164.731999999996</v>
      </c>
      <c r="H15" s="3">
        <f t="shared" si="0"/>
        <v>7.79</v>
      </c>
      <c r="I15" s="21">
        <v>2.5</v>
      </c>
      <c r="J15" s="22">
        <f t="shared" si="2"/>
        <v>37173</v>
      </c>
      <c r="K15" s="21">
        <v>0.07</v>
      </c>
      <c r="L15" s="22">
        <f t="shared" si="3"/>
        <v>1040.844</v>
      </c>
      <c r="M15" s="21">
        <v>0.09</v>
      </c>
      <c r="N15" s="22">
        <f t="shared" si="4"/>
        <v>1338.2279999999998</v>
      </c>
      <c r="O15" s="21">
        <v>0.75</v>
      </c>
      <c r="P15" s="22">
        <f t="shared" si="5"/>
        <v>11151.9</v>
      </c>
      <c r="Q15" s="21">
        <v>0.05</v>
      </c>
      <c r="R15" s="22">
        <f t="shared" si="6"/>
        <v>743.46</v>
      </c>
      <c r="S15" s="21">
        <v>0.45</v>
      </c>
      <c r="T15" s="22">
        <f t="shared" si="7"/>
        <v>6691.14</v>
      </c>
      <c r="U15" s="21">
        <v>1.05</v>
      </c>
      <c r="V15" s="22">
        <f t="shared" si="8"/>
        <v>15612.66</v>
      </c>
      <c r="W15" s="21">
        <v>1.42</v>
      </c>
      <c r="X15" s="22">
        <f t="shared" si="9"/>
        <v>21114.263999999996</v>
      </c>
      <c r="Y15" s="21">
        <v>1.41</v>
      </c>
      <c r="Z15" s="22">
        <f t="shared" si="10"/>
        <v>20965.572</v>
      </c>
      <c r="AA15" s="21"/>
      <c r="AB15" s="22">
        <f t="shared" si="11"/>
        <v>0</v>
      </c>
    </row>
    <row r="16" spans="1:28" ht="12.75">
      <c r="A16" s="17">
        <v>9</v>
      </c>
      <c r="B16" s="2" t="s">
        <v>14</v>
      </c>
      <c r="C16" s="10">
        <v>696.84</v>
      </c>
      <c r="D16" s="2" t="s">
        <v>139</v>
      </c>
      <c r="E16" s="3">
        <v>11.5</v>
      </c>
      <c r="F16" s="3">
        <v>2.58</v>
      </c>
      <c r="G16" s="4">
        <f t="shared" si="1"/>
        <v>21574.166400000002</v>
      </c>
      <c r="H16" s="3">
        <f t="shared" si="0"/>
        <v>8.92</v>
      </c>
      <c r="I16" s="21">
        <v>2.5</v>
      </c>
      <c r="J16" s="22">
        <f t="shared" si="2"/>
        <v>20905.2</v>
      </c>
      <c r="K16" s="21">
        <v>0.07</v>
      </c>
      <c r="L16" s="22">
        <f t="shared" si="3"/>
        <v>585.3456000000001</v>
      </c>
      <c r="M16" s="21">
        <v>0</v>
      </c>
      <c r="N16" s="22">
        <f t="shared" si="4"/>
        <v>0</v>
      </c>
      <c r="O16" s="21">
        <v>0.75</v>
      </c>
      <c r="P16" s="22">
        <f t="shared" si="5"/>
        <v>6271.5599999999995</v>
      </c>
      <c r="Q16" s="21">
        <v>0.05</v>
      </c>
      <c r="R16" s="22">
        <f t="shared" si="6"/>
        <v>418.10400000000004</v>
      </c>
      <c r="S16" s="21">
        <v>0.49</v>
      </c>
      <c r="T16" s="22">
        <f t="shared" si="7"/>
        <v>4097.4192</v>
      </c>
      <c r="U16" s="21">
        <v>1.05</v>
      </c>
      <c r="V16" s="22">
        <f t="shared" si="8"/>
        <v>8780.184000000001</v>
      </c>
      <c r="W16" s="21">
        <v>1.71</v>
      </c>
      <c r="X16" s="22">
        <f t="shared" si="9"/>
        <v>14299.1568</v>
      </c>
      <c r="Y16" s="21">
        <v>2.3</v>
      </c>
      <c r="Z16" s="22">
        <f t="shared" si="10"/>
        <v>19232.784</v>
      </c>
      <c r="AA16" s="21"/>
      <c r="AB16" s="22">
        <f t="shared" si="11"/>
        <v>0</v>
      </c>
    </row>
    <row r="17" spans="1:28" ht="12.75">
      <c r="A17" s="17">
        <v>10</v>
      </c>
      <c r="B17" s="2" t="s">
        <v>15</v>
      </c>
      <c r="C17" s="10">
        <v>51.6</v>
      </c>
      <c r="D17" s="2" t="s">
        <v>1</v>
      </c>
      <c r="E17" s="3">
        <v>6.6</v>
      </c>
      <c r="F17" s="3">
        <v>2.47</v>
      </c>
      <c r="G17" s="4">
        <f t="shared" si="1"/>
        <v>1529.4240000000002</v>
      </c>
      <c r="H17" s="3">
        <f t="shared" si="0"/>
        <v>4.129999999999999</v>
      </c>
      <c r="I17" s="21">
        <v>1.28</v>
      </c>
      <c r="J17" s="22">
        <f t="shared" si="2"/>
        <v>792.576</v>
      </c>
      <c r="K17" s="21">
        <v>0.19</v>
      </c>
      <c r="L17" s="22">
        <f t="shared" si="3"/>
        <v>117.648</v>
      </c>
      <c r="M17" s="21">
        <v>0</v>
      </c>
      <c r="N17" s="22">
        <f t="shared" si="4"/>
        <v>0</v>
      </c>
      <c r="O17" s="21">
        <v>0.75</v>
      </c>
      <c r="P17" s="22">
        <f t="shared" si="5"/>
        <v>464.40000000000003</v>
      </c>
      <c r="Q17" s="21">
        <v>0.05</v>
      </c>
      <c r="R17" s="22">
        <f t="shared" si="6"/>
        <v>30.96</v>
      </c>
      <c r="S17" s="21">
        <v>0.21</v>
      </c>
      <c r="T17" s="22">
        <f t="shared" si="7"/>
        <v>130.032</v>
      </c>
      <c r="U17" s="21">
        <v>1.05</v>
      </c>
      <c r="V17" s="22">
        <f t="shared" si="8"/>
        <v>650.1600000000001</v>
      </c>
      <c r="W17" s="21">
        <v>0.6</v>
      </c>
      <c r="X17" s="22">
        <f t="shared" si="9"/>
        <v>371.52</v>
      </c>
      <c r="Y17" s="21">
        <v>0</v>
      </c>
      <c r="Z17" s="22">
        <f t="shared" si="10"/>
        <v>0</v>
      </c>
      <c r="AA17" s="21"/>
      <c r="AB17" s="22">
        <f t="shared" si="11"/>
        <v>0</v>
      </c>
    </row>
    <row r="18" spans="1:28" ht="12.75">
      <c r="A18" s="17">
        <v>11</v>
      </c>
      <c r="B18" s="2" t="s">
        <v>16</v>
      </c>
      <c r="C18" s="10">
        <v>1265.3</v>
      </c>
      <c r="D18" s="2" t="s">
        <v>139</v>
      </c>
      <c r="E18" s="3">
        <v>11.5</v>
      </c>
      <c r="F18" s="3">
        <v>1.68</v>
      </c>
      <c r="G18" s="4">
        <f t="shared" si="1"/>
        <v>25508.447999999997</v>
      </c>
      <c r="H18" s="3">
        <f t="shared" si="0"/>
        <v>9.82</v>
      </c>
      <c r="I18" s="21">
        <v>2.5</v>
      </c>
      <c r="J18" s="22">
        <f t="shared" si="2"/>
        <v>37959</v>
      </c>
      <c r="K18" s="21">
        <v>0.08</v>
      </c>
      <c r="L18" s="22">
        <f t="shared" si="3"/>
        <v>1214.688</v>
      </c>
      <c r="M18" s="21">
        <v>0.1</v>
      </c>
      <c r="N18" s="22">
        <f t="shared" si="4"/>
        <v>1518.3600000000001</v>
      </c>
      <c r="O18" s="21">
        <v>0.75</v>
      </c>
      <c r="P18" s="22">
        <f t="shared" si="5"/>
        <v>11387.699999999999</v>
      </c>
      <c r="Q18" s="21">
        <v>0.05</v>
      </c>
      <c r="R18" s="22">
        <f t="shared" si="6"/>
        <v>759.1800000000001</v>
      </c>
      <c r="S18" s="21">
        <v>0.44</v>
      </c>
      <c r="T18" s="22">
        <f t="shared" si="7"/>
        <v>6680.784</v>
      </c>
      <c r="U18" s="21">
        <v>1.05</v>
      </c>
      <c r="V18" s="22">
        <f t="shared" si="8"/>
        <v>15942.78</v>
      </c>
      <c r="W18" s="21">
        <v>1.4</v>
      </c>
      <c r="X18" s="22">
        <f t="shared" si="9"/>
        <v>21257.039999999997</v>
      </c>
      <c r="Y18" s="21">
        <v>3.45</v>
      </c>
      <c r="Z18" s="22">
        <f t="shared" si="10"/>
        <v>52383.42</v>
      </c>
      <c r="AA18" s="21"/>
      <c r="AB18" s="22">
        <f t="shared" si="11"/>
        <v>0</v>
      </c>
    </row>
    <row r="19" spans="1:28" ht="12.75">
      <c r="A19" s="17">
        <v>12</v>
      </c>
      <c r="B19" s="2" t="s">
        <v>17</v>
      </c>
      <c r="C19" s="10">
        <v>1334.853</v>
      </c>
      <c r="D19" s="2" t="s">
        <v>137</v>
      </c>
      <c r="E19" s="3">
        <v>8.5</v>
      </c>
      <c r="F19" s="3">
        <v>1.55</v>
      </c>
      <c r="G19" s="4">
        <f t="shared" si="1"/>
        <v>24828.2658</v>
      </c>
      <c r="H19" s="3">
        <f t="shared" si="0"/>
        <v>6.95</v>
      </c>
      <c r="I19" s="21">
        <v>1.5</v>
      </c>
      <c r="J19" s="22">
        <f t="shared" si="2"/>
        <v>24027.354</v>
      </c>
      <c r="K19" s="21">
        <v>0.07</v>
      </c>
      <c r="L19" s="22">
        <f t="shared" si="3"/>
        <v>1121.2765200000003</v>
      </c>
      <c r="M19" s="21">
        <v>0.06</v>
      </c>
      <c r="N19" s="22">
        <f t="shared" si="4"/>
        <v>961.0941599999999</v>
      </c>
      <c r="O19" s="21">
        <v>0.75</v>
      </c>
      <c r="P19" s="22">
        <f t="shared" si="5"/>
        <v>12013.677</v>
      </c>
      <c r="Q19" s="21">
        <v>0.05</v>
      </c>
      <c r="R19" s="22">
        <f t="shared" si="6"/>
        <v>800.9118000000001</v>
      </c>
      <c r="S19" s="21">
        <v>0.17</v>
      </c>
      <c r="T19" s="22">
        <f t="shared" si="7"/>
        <v>2723.10012</v>
      </c>
      <c r="U19" s="21">
        <v>1.05</v>
      </c>
      <c r="V19" s="22">
        <f t="shared" si="8"/>
        <v>16819.147800000002</v>
      </c>
      <c r="W19" s="21">
        <v>1.27</v>
      </c>
      <c r="X19" s="22">
        <f t="shared" si="9"/>
        <v>20343.15972</v>
      </c>
      <c r="Y19" s="21">
        <v>2.03</v>
      </c>
      <c r="Z19" s="22">
        <f t="shared" si="10"/>
        <v>32517.01908</v>
      </c>
      <c r="AA19" s="21"/>
      <c r="AB19" s="22">
        <f t="shared" si="11"/>
        <v>0</v>
      </c>
    </row>
    <row r="20" spans="1:28" ht="12.75">
      <c r="A20" s="18">
        <v>13</v>
      </c>
      <c r="B20" s="2" t="s">
        <v>18</v>
      </c>
      <c r="C20" s="10">
        <v>2190.7</v>
      </c>
      <c r="D20" s="2" t="s">
        <v>19</v>
      </c>
      <c r="E20" s="3">
        <v>9.52</v>
      </c>
      <c r="F20" s="3">
        <v>2.5</v>
      </c>
      <c r="G20" s="4">
        <f t="shared" si="1"/>
        <v>65721</v>
      </c>
      <c r="H20" s="3">
        <f t="shared" si="0"/>
        <v>7.02</v>
      </c>
      <c r="I20" s="21">
        <v>1.96</v>
      </c>
      <c r="J20" s="22">
        <f t="shared" si="2"/>
        <v>51525.263999999996</v>
      </c>
      <c r="K20" s="21">
        <v>0.06</v>
      </c>
      <c r="L20" s="22">
        <f t="shared" si="3"/>
        <v>1577.3039999999996</v>
      </c>
      <c r="M20" s="21">
        <v>0.03</v>
      </c>
      <c r="N20" s="22">
        <f t="shared" si="4"/>
        <v>788.6519999999998</v>
      </c>
      <c r="O20" s="21">
        <v>0.75</v>
      </c>
      <c r="P20" s="22">
        <f t="shared" si="5"/>
        <v>19716.3</v>
      </c>
      <c r="Q20" s="21">
        <v>0.05</v>
      </c>
      <c r="R20" s="22">
        <f t="shared" si="6"/>
        <v>1314.42</v>
      </c>
      <c r="S20" s="21">
        <v>0.2</v>
      </c>
      <c r="T20" s="22">
        <f t="shared" si="7"/>
        <v>5257.68</v>
      </c>
      <c r="U20" s="21">
        <v>1.05</v>
      </c>
      <c r="V20" s="22">
        <f t="shared" si="8"/>
        <v>27602.82</v>
      </c>
      <c r="W20" s="21">
        <v>1.3</v>
      </c>
      <c r="X20" s="22">
        <f t="shared" si="9"/>
        <v>34174.92</v>
      </c>
      <c r="Y20" s="21">
        <v>1.62</v>
      </c>
      <c r="Z20" s="22">
        <f t="shared" si="10"/>
        <v>42587.208</v>
      </c>
      <c r="AA20" s="21"/>
      <c r="AB20" s="22">
        <f t="shared" si="11"/>
        <v>0</v>
      </c>
    </row>
    <row r="21" spans="1:28" ht="12.75">
      <c r="A21" s="18">
        <v>14</v>
      </c>
      <c r="B21" s="2" t="s">
        <v>20</v>
      </c>
      <c r="C21" s="10">
        <v>5546.09</v>
      </c>
      <c r="D21" s="2" t="s">
        <v>19</v>
      </c>
      <c r="E21" s="3">
        <v>9.52</v>
      </c>
      <c r="F21" s="3">
        <v>2.5</v>
      </c>
      <c r="G21" s="4">
        <f t="shared" si="1"/>
        <v>166382.7</v>
      </c>
      <c r="H21" s="3">
        <f t="shared" si="0"/>
        <v>7.02</v>
      </c>
      <c r="I21" s="21">
        <v>1.96</v>
      </c>
      <c r="J21" s="22">
        <f t="shared" si="2"/>
        <v>130444.0368</v>
      </c>
      <c r="K21" s="21">
        <v>0.07</v>
      </c>
      <c r="L21" s="22">
        <f t="shared" si="3"/>
        <v>4658.7156</v>
      </c>
      <c r="M21" s="21">
        <v>0.04</v>
      </c>
      <c r="N21" s="22">
        <f t="shared" si="4"/>
        <v>2662.1232</v>
      </c>
      <c r="O21" s="21">
        <v>0.75</v>
      </c>
      <c r="P21" s="22">
        <f t="shared" si="5"/>
        <v>49914.81</v>
      </c>
      <c r="Q21" s="21">
        <v>0.05</v>
      </c>
      <c r="R21" s="22">
        <f t="shared" si="6"/>
        <v>3327.6540000000005</v>
      </c>
      <c r="S21" s="21">
        <v>0.19</v>
      </c>
      <c r="T21" s="22">
        <f t="shared" si="7"/>
        <v>12645.085200000001</v>
      </c>
      <c r="U21" s="21">
        <v>1.05</v>
      </c>
      <c r="V21" s="22">
        <f t="shared" si="8"/>
        <v>69880.734</v>
      </c>
      <c r="W21" s="21">
        <v>1.29</v>
      </c>
      <c r="X21" s="22">
        <f t="shared" si="9"/>
        <v>85853.47320000001</v>
      </c>
      <c r="Y21" s="21">
        <v>1.62</v>
      </c>
      <c r="Z21" s="22">
        <f t="shared" si="10"/>
        <v>107815.9896</v>
      </c>
      <c r="AA21" s="21"/>
      <c r="AB21" s="22">
        <f t="shared" si="11"/>
        <v>0</v>
      </c>
    </row>
    <row r="22" spans="1:28" ht="28.5" customHeight="1">
      <c r="A22" s="18">
        <v>15</v>
      </c>
      <c r="B22" s="2" t="s">
        <v>21</v>
      </c>
      <c r="C22" s="10">
        <v>152.5</v>
      </c>
      <c r="D22" s="29" t="s">
        <v>136</v>
      </c>
      <c r="E22" s="3">
        <f>11.5+14.67</f>
        <v>26.17</v>
      </c>
      <c r="F22" s="3"/>
      <c r="G22" s="4">
        <f t="shared" si="1"/>
        <v>0</v>
      </c>
      <c r="H22" s="3">
        <f t="shared" si="0"/>
        <v>26.17</v>
      </c>
      <c r="I22" s="21">
        <v>2.5</v>
      </c>
      <c r="J22" s="22">
        <f t="shared" si="2"/>
        <v>4575</v>
      </c>
      <c r="K22" s="21">
        <v>0.1</v>
      </c>
      <c r="L22" s="22">
        <f t="shared" si="3"/>
        <v>183</v>
      </c>
      <c r="M22" s="21">
        <v>0</v>
      </c>
      <c r="N22" s="22">
        <f t="shared" si="4"/>
        <v>0</v>
      </c>
      <c r="O22" s="21">
        <v>0.75</v>
      </c>
      <c r="P22" s="22">
        <f t="shared" si="5"/>
        <v>1372.5</v>
      </c>
      <c r="Q22" s="21">
        <v>0.05</v>
      </c>
      <c r="R22" s="22">
        <f t="shared" si="6"/>
        <v>91.5</v>
      </c>
      <c r="S22" s="21">
        <v>0.14</v>
      </c>
      <c r="T22" s="22">
        <f t="shared" si="7"/>
        <v>256.20000000000005</v>
      </c>
      <c r="U22" s="21">
        <v>1.05</v>
      </c>
      <c r="V22" s="22">
        <f t="shared" si="8"/>
        <v>1921.5</v>
      </c>
      <c r="W22" s="21">
        <v>1.07</v>
      </c>
      <c r="X22" s="22">
        <f t="shared" si="9"/>
        <v>1958.1000000000001</v>
      </c>
      <c r="Y22" s="21">
        <v>0</v>
      </c>
      <c r="Z22" s="22">
        <f t="shared" si="10"/>
        <v>0</v>
      </c>
      <c r="AA22" s="21">
        <v>20.51</v>
      </c>
      <c r="AB22" s="22">
        <f t="shared" si="11"/>
        <v>37533.3</v>
      </c>
    </row>
    <row r="23" spans="1:28" ht="12.75">
      <c r="A23" s="17">
        <v>16</v>
      </c>
      <c r="B23" s="2" t="s">
        <v>22</v>
      </c>
      <c r="C23" s="10">
        <v>480.5</v>
      </c>
      <c r="D23" s="2" t="s">
        <v>139</v>
      </c>
      <c r="E23" s="3">
        <v>11.5</v>
      </c>
      <c r="F23" s="3">
        <v>3</v>
      </c>
      <c r="G23" s="4">
        <f t="shared" si="1"/>
        <v>17298</v>
      </c>
      <c r="H23" s="3">
        <f t="shared" si="0"/>
        <v>8.5</v>
      </c>
      <c r="I23" s="21">
        <v>2.5</v>
      </c>
      <c r="J23" s="22">
        <f t="shared" si="2"/>
        <v>14415</v>
      </c>
      <c r="K23" s="21">
        <v>0.1</v>
      </c>
      <c r="L23" s="22">
        <f t="shared" si="3"/>
        <v>576.6</v>
      </c>
      <c r="M23" s="21">
        <v>0</v>
      </c>
      <c r="N23" s="22">
        <f t="shared" si="4"/>
        <v>0</v>
      </c>
      <c r="O23" s="21">
        <v>0.75</v>
      </c>
      <c r="P23" s="22">
        <f t="shared" si="5"/>
        <v>4324.5</v>
      </c>
      <c r="Q23" s="21">
        <v>0.05</v>
      </c>
      <c r="R23" s="22">
        <f t="shared" si="6"/>
        <v>288.3</v>
      </c>
      <c r="S23" s="21">
        <v>0.36</v>
      </c>
      <c r="T23" s="22">
        <f t="shared" si="7"/>
        <v>2075.7599999999998</v>
      </c>
      <c r="U23" s="21">
        <v>1.05</v>
      </c>
      <c r="V23" s="22">
        <f t="shared" si="8"/>
        <v>6054.3</v>
      </c>
      <c r="W23" s="21">
        <v>1.38</v>
      </c>
      <c r="X23" s="22">
        <f t="shared" si="9"/>
        <v>7957.079999999999</v>
      </c>
      <c r="Y23" s="21">
        <v>2.31</v>
      </c>
      <c r="Z23" s="22">
        <f t="shared" si="10"/>
        <v>13319.46</v>
      </c>
      <c r="AA23" s="21"/>
      <c r="AB23" s="22">
        <f t="shared" si="11"/>
        <v>0</v>
      </c>
    </row>
    <row r="24" spans="1:28" ht="12.75">
      <c r="A24" s="17">
        <v>17</v>
      </c>
      <c r="B24" s="2" t="s">
        <v>23</v>
      </c>
      <c r="C24" s="10">
        <v>551.2</v>
      </c>
      <c r="D24" s="2" t="s">
        <v>139</v>
      </c>
      <c r="E24" s="3">
        <v>11.5</v>
      </c>
      <c r="F24" s="3">
        <v>2.28</v>
      </c>
      <c r="G24" s="4">
        <f t="shared" si="1"/>
        <v>15080.832000000002</v>
      </c>
      <c r="H24" s="3">
        <f t="shared" si="0"/>
        <v>9.22</v>
      </c>
      <c r="I24" s="21">
        <v>2.5</v>
      </c>
      <c r="J24" s="22">
        <f t="shared" si="2"/>
        <v>16536</v>
      </c>
      <c r="K24" s="21">
        <v>0.08</v>
      </c>
      <c r="L24" s="22">
        <f t="shared" si="3"/>
        <v>529.152</v>
      </c>
      <c r="M24" s="21">
        <v>0.05</v>
      </c>
      <c r="N24" s="22">
        <f t="shared" si="4"/>
        <v>330.72</v>
      </c>
      <c r="O24" s="21">
        <v>0.75</v>
      </c>
      <c r="P24" s="22">
        <f t="shared" si="5"/>
        <v>4960.8</v>
      </c>
      <c r="Q24" s="21">
        <v>0.05</v>
      </c>
      <c r="R24" s="22">
        <f t="shared" si="6"/>
        <v>330.72</v>
      </c>
      <c r="S24" s="21">
        <v>0.46</v>
      </c>
      <c r="T24" s="22">
        <f t="shared" si="7"/>
        <v>3042.6240000000003</v>
      </c>
      <c r="U24" s="21">
        <v>1.05</v>
      </c>
      <c r="V24" s="22">
        <f t="shared" si="8"/>
        <v>6945.120000000001</v>
      </c>
      <c r="W24" s="21">
        <v>1.45</v>
      </c>
      <c r="X24" s="22">
        <f t="shared" si="9"/>
        <v>9590.880000000001</v>
      </c>
      <c r="Y24" s="21">
        <v>2.83</v>
      </c>
      <c r="Z24" s="22">
        <f t="shared" si="10"/>
        <v>18718.752</v>
      </c>
      <c r="AA24" s="21"/>
      <c r="AB24" s="22">
        <f t="shared" si="11"/>
        <v>0</v>
      </c>
    </row>
    <row r="25" spans="1:28" ht="12.75">
      <c r="A25" s="18">
        <v>18</v>
      </c>
      <c r="B25" s="2" t="s">
        <v>24</v>
      </c>
      <c r="C25" s="10">
        <v>100.5</v>
      </c>
      <c r="D25" s="2" t="s">
        <v>1</v>
      </c>
      <c r="E25" s="3">
        <v>6.6</v>
      </c>
      <c r="F25" s="3">
        <v>2.35</v>
      </c>
      <c r="G25" s="4">
        <f t="shared" si="1"/>
        <v>2834.1000000000004</v>
      </c>
      <c r="H25" s="3">
        <f t="shared" si="0"/>
        <v>4.25</v>
      </c>
      <c r="I25" s="21">
        <v>1.28</v>
      </c>
      <c r="J25" s="22">
        <f t="shared" si="2"/>
        <v>1543.6800000000003</v>
      </c>
      <c r="K25" s="21">
        <v>0.11</v>
      </c>
      <c r="L25" s="22">
        <f t="shared" si="3"/>
        <v>132.66</v>
      </c>
      <c r="M25" s="21">
        <v>0</v>
      </c>
      <c r="N25" s="22">
        <f t="shared" si="4"/>
        <v>0</v>
      </c>
      <c r="O25" s="21">
        <v>0.75</v>
      </c>
      <c r="P25" s="22">
        <f t="shared" si="5"/>
        <v>904.5</v>
      </c>
      <c r="Q25" s="21">
        <v>0.05</v>
      </c>
      <c r="R25" s="22">
        <f t="shared" si="6"/>
        <v>60.300000000000004</v>
      </c>
      <c r="S25" s="21">
        <v>0.32</v>
      </c>
      <c r="T25" s="22">
        <f t="shared" si="7"/>
        <v>385.9200000000001</v>
      </c>
      <c r="U25" s="21">
        <v>1.05</v>
      </c>
      <c r="V25" s="22">
        <f t="shared" si="8"/>
        <v>1266.3000000000002</v>
      </c>
      <c r="W25" s="21">
        <v>0.69</v>
      </c>
      <c r="X25" s="22">
        <f t="shared" si="9"/>
        <v>832.14</v>
      </c>
      <c r="Y25" s="21">
        <v>0</v>
      </c>
      <c r="Z25" s="22">
        <f t="shared" si="10"/>
        <v>0</v>
      </c>
      <c r="AA25" s="21"/>
      <c r="AB25" s="22">
        <f t="shared" si="11"/>
        <v>0</v>
      </c>
    </row>
    <row r="26" spans="1:28" ht="12.75">
      <c r="A26" s="18">
        <v>19</v>
      </c>
      <c r="B26" s="2" t="s">
        <v>25</v>
      </c>
      <c r="C26" s="10">
        <f>395.1+302.6</f>
        <v>697.7</v>
      </c>
      <c r="D26" s="2" t="s">
        <v>137</v>
      </c>
      <c r="E26" s="3">
        <v>8.5</v>
      </c>
      <c r="F26" s="3">
        <v>0</v>
      </c>
      <c r="G26" s="4">
        <f t="shared" si="1"/>
        <v>0</v>
      </c>
      <c r="H26" s="3">
        <f t="shared" si="0"/>
        <v>8.5</v>
      </c>
      <c r="I26" s="21">
        <v>1.5</v>
      </c>
      <c r="J26" s="22">
        <f t="shared" si="2"/>
        <v>12558.600000000002</v>
      </c>
      <c r="K26" s="21">
        <v>0</v>
      </c>
      <c r="L26" s="22">
        <f t="shared" si="3"/>
        <v>0</v>
      </c>
      <c r="M26" s="21">
        <v>0</v>
      </c>
      <c r="N26" s="22">
        <f t="shared" si="4"/>
        <v>0</v>
      </c>
      <c r="O26" s="21">
        <v>0.75</v>
      </c>
      <c r="P26" s="22">
        <f t="shared" si="5"/>
        <v>6279.300000000001</v>
      </c>
      <c r="Q26" s="21">
        <v>0.05</v>
      </c>
      <c r="R26" s="22">
        <f t="shared" si="6"/>
        <v>418.62000000000006</v>
      </c>
      <c r="S26" s="21">
        <v>0</v>
      </c>
      <c r="T26" s="22">
        <f t="shared" si="7"/>
        <v>0</v>
      </c>
      <c r="U26" s="21">
        <v>1.05</v>
      </c>
      <c r="V26" s="22">
        <f t="shared" si="8"/>
        <v>8791.02</v>
      </c>
      <c r="W26" s="21">
        <v>1.11</v>
      </c>
      <c r="X26" s="22">
        <f t="shared" si="9"/>
        <v>9293.364000000001</v>
      </c>
      <c r="Y26" s="21">
        <v>4.04</v>
      </c>
      <c r="Z26" s="22">
        <f t="shared" si="10"/>
        <v>33824.496</v>
      </c>
      <c r="AA26" s="21"/>
      <c r="AB26" s="22">
        <f t="shared" si="11"/>
        <v>0</v>
      </c>
    </row>
    <row r="27" spans="1:28" ht="12.75">
      <c r="A27" s="18">
        <v>20</v>
      </c>
      <c r="B27" s="2" t="s">
        <v>26</v>
      </c>
      <c r="C27" s="10">
        <v>62.9</v>
      </c>
      <c r="D27" s="2" t="s">
        <v>137</v>
      </c>
      <c r="E27" s="3">
        <v>8.5</v>
      </c>
      <c r="F27" s="3">
        <v>3.87</v>
      </c>
      <c r="G27" s="4">
        <f t="shared" si="1"/>
        <v>2921.076</v>
      </c>
      <c r="H27" s="3">
        <f t="shared" si="0"/>
        <v>4.63</v>
      </c>
      <c r="I27" s="21">
        <v>1.5</v>
      </c>
      <c r="J27" s="22">
        <f t="shared" si="2"/>
        <v>1132.1999999999998</v>
      </c>
      <c r="K27" s="21">
        <v>0</v>
      </c>
      <c r="L27" s="22">
        <f t="shared" si="3"/>
        <v>0</v>
      </c>
      <c r="M27" s="21">
        <v>0</v>
      </c>
      <c r="N27" s="22">
        <f t="shared" si="4"/>
        <v>0</v>
      </c>
      <c r="O27" s="21">
        <v>0.75</v>
      </c>
      <c r="P27" s="22">
        <f t="shared" si="5"/>
        <v>566.0999999999999</v>
      </c>
      <c r="Q27" s="21">
        <v>0.05</v>
      </c>
      <c r="R27" s="22">
        <f t="shared" si="6"/>
        <v>37.74</v>
      </c>
      <c r="S27" s="21">
        <v>0</v>
      </c>
      <c r="T27" s="22">
        <f t="shared" si="7"/>
        <v>0</v>
      </c>
      <c r="U27" s="21">
        <v>1.05</v>
      </c>
      <c r="V27" s="22">
        <f t="shared" si="8"/>
        <v>792.54</v>
      </c>
      <c r="W27" s="21">
        <v>1.28</v>
      </c>
      <c r="X27" s="22">
        <f t="shared" si="9"/>
        <v>966.144</v>
      </c>
      <c r="Y27" s="21">
        <v>0</v>
      </c>
      <c r="Z27" s="22">
        <f t="shared" si="10"/>
        <v>0</v>
      </c>
      <c r="AA27" s="21"/>
      <c r="AB27" s="22">
        <f t="shared" si="11"/>
        <v>0</v>
      </c>
    </row>
    <row r="28" spans="1:28" ht="12.75">
      <c r="A28" s="18">
        <v>21</v>
      </c>
      <c r="B28" s="2" t="s">
        <v>27</v>
      </c>
      <c r="C28" s="10">
        <v>854.4</v>
      </c>
      <c r="D28" s="2" t="s">
        <v>0</v>
      </c>
      <c r="E28" s="3">
        <v>11.5</v>
      </c>
      <c r="F28" s="3">
        <v>2.53</v>
      </c>
      <c r="G28" s="4">
        <f t="shared" si="1"/>
        <v>25939.583999999995</v>
      </c>
      <c r="H28" s="3">
        <f t="shared" si="0"/>
        <v>8.97</v>
      </c>
      <c r="I28" s="21">
        <v>2.5</v>
      </c>
      <c r="J28" s="22">
        <f t="shared" si="2"/>
        <v>25632</v>
      </c>
      <c r="K28" s="21">
        <v>0.07</v>
      </c>
      <c r="L28" s="22">
        <f t="shared" si="3"/>
        <v>717.6960000000001</v>
      </c>
      <c r="M28" s="21">
        <v>0.09</v>
      </c>
      <c r="N28" s="22">
        <f t="shared" si="4"/>
        <v>922.752</v>
      </c>
      <c r="O28" s="21">
        <v>0.75</v>
      </c>
      <c r="P28" s="22">
        <f t="shared" si="5"/>
        <v>7689.599999999999</v>
      </c>
      <c r="Q28" s="21">
        <v>0.05</v>
      </c>
      <c r="R28" s="22">
        <f t="shared" si="6"/>
        <v>512.64</v>
      </c>
      <c r="S28" s="21">
        <v>0.45</v>
      </c>
      <c r="T28" s="22">
        <f t="shared" si="7"/>
        <v>4613.76</v>
      </c>
      <c r="U28" s="21">
        <v>1.05</v>
      </c>
      <c r="V28" s="22">
        <f t="shared" si="8"/>
        <v>10765.44</v>
      </c>
      <c r="W28" s="21">
        <v>1.42</v>
      </c>
      <c r="X28" s="22">
        <f t="shared" si="9"/>
        <v>14558.975999999999</v>
      </c>
      <c r="Y28" s="21">
        <v>2.59</v>
      </c>
      <c r="Z28" s="22">
        <f t="shared" si="10"/>
        <v>26554.751999999997</v>
      </c>
      <c r="AA28" s="21"/>
      <c r="AB28" s="22">
        <f t="shared" si="11"/>
        <v>0</v>
      </c>
    </row>
    <row r="29" spans="1:28" ht="12.75">
      <c r="A29" s="18">
        <v>22</v>
      </c>
      <c r="B29" s="2" t="s">
        <v>28</v>
      </c>
      <c r="C29" s="10">
        <v>62.4</v>
      </c>
      <c r="D29" s="2" t="s">
        <v>137</v>
      </c>
      <c r="E29" s="3">
        <v>8.5</v>
      </c>
      <c r="F29" s="3">
        <v>3.86</v>
      </c>
      <c r="G29" s="4">
        <f t="shared" si="1"/>
        <v>2890.3679999999995</v>
      </c>
      <c r="H29" s="3">
        <f t="shared" si="0"/>
        <v>4.640000000000001</v>
      </c>
      <c r="I29" s="21">
        <v>1.5</v>
      </c>
      <c r="J29" s="22">
        <f t="shared" si="2"/>
        <v>1123.1999999999998</v>
      </c>
      <c r="K29" s="21">
        <v>0</v>
      </c>
      <c r="L29" s="22">
        <f t="shared" si="3"/>
        <v>0</v>
      </c>
      <c r="M29" s="21">
        <v>0</v>
      </c>
      <c r="N29" s="22">
        <f t="shared" si="4"/>
        <v>0</v>
      </c>
      <c r="O29" s="21">
        <v>0.75</v>
      </c>
      <c r="P29" s="22">
        <f t="shared" si="5"/>
        <v>561.5999999999999</v>
      </c>
      <c r="Q29" s="21">
        <v>0.05</v>
      </c>
      <c r="R29" s="22">
        <f t="shared" si="6"/>
        <v>37.44</v>
      </c>
      <c r="S29" s="21">
        <v>0</v>
      </c>
      <c r="T29" s="22">
        <f t="shared" si="7"/>
        <v>0</v>
      </c>
      <c r="U29" s="21">
        <v>1.05</v>
      </c>
      <c r="V29" s="22">
        <f t="shared" si="8"/>
        <v>786.24</v>
      </c>
      <c r="W29" s="21">
        <v>1.29</v>
      </c>
      <c r="X29" s="22">
        <f t="shared" si="9"/>
        <v>965.952</v>
      </c>
      <c r="Y29" s="21">
        <v>0</v>
      </c>
      <c r="Z29" s="22">
        <f t="shared" si="10"/>
        <v>0</v>
      </c>
      <c r="AA29" s="21"/>
      <c r="AB29" s="22">
        <f t="shared" si="11"/>
        <v>0</v>
      </c>
    </row>
    <row r="30" spans="1:28" ht="12.75">
      <c r="A30" s="18">
        <v>23</v>
      </c>
      <c r="B30" s="2" t="s">
        <v>29</v>
      </c>
      <c r="C30" s="10">
        <v>556</v>
      </c>
      <c r="D30" s="2" t="s">
        <v>0</v>
      </c>
      <c r="E30" s="3">
        <v>11.5</v>
      </c>
      <c r="F30" s="3">
        <v>1.77</v>
      </c>
      <c r="G30" s="4">
        <f t="shared" si="1"/>
        <v>11809.44</v>
      </c>
      <c r="H30" s="3">
        <f t="shared" si="0"/>
        <v>9.73</v>
      </c>
      <c r="I30" s="21">
        <v>2.5</v>
      </c>
      <c r="J30" s="22">
        <f t="shared" si="2"/>
        <v>16680</v>
      </c>
      <c r="K30" s="21">
        <v>0.07</v>
      </c>
      <c r="L30" s="22">
        <f t="shared" si="3"/>
        <v>467.04</v>
      </c>
      <c r="M30" s="21">
        <v>0.14</v>
      </c>
      <c r="N30" s="22">
        <f t="shared" si="4"/>
        <v>934.08</v>
      </c>
      <c r="O30" s="21">
        <v>0.75</v>
      </c>
      <c r="P30" s="22">
        <f t="shared" si="5"/>
        <v>5004</v>
      </c>
      <c r="Q30" s="21">
        <v>0.05</v>
      </c>
      <c r="R30" s="22">
        <f t="shared" si="6"/>
        <v>333.6</v>
      </c>
      <c r="S30" s="21">
        <v>0.46</v>
      </c>
      <c r="T30" s="22">
        <f t="shared" si="7"/>
        <v>3069.1200000000003</v>
      </c>
      <c r="U30" s="21">
        <v>1.05</v>
      </c>
      <c r="V30" s="22">
        <f t="shared" si="8"/>
        <v>7005.6</v>
      </c>
      <c r="W30" s="21">
        <v>1.44</v>
      </c>
      <c r="X30" s="22">
        <f t="shared" si="9"/>
        <v>9607.68</v>
      </c>
      <c r="Y30" s="21">
        <v>3.27</v>
      </c>
      <c r="Z30" s="22">
        <f t="shared" si="10"/>
        <v>21817.440000000002</v>
      </c>
      <c r="AA30" s="21"/>
      <c r="AB30" s="22">
        <f t="shared" si="11"/>
        <v>0</v>
      </c>
    </row>
    <row r="31" spans="1:28" s="8" customFormat="1" ht="33.75" customHeight="1">
      <c r="A31" s="17">
        <v>24</v>
      </c>
      <c r="B31" s="2" t="s">
        <v>30</v>
      </c>
      <c r="C31" s="10">
        <v>566.2</v>
      </c>
      <c r="D31" s="29" t="s">
        <v>31</v>
      </c>
      <c r="E31" s="3">
        <f>9.52+7.33</f>
        <v>16.85</v>
      </c>
      <c r="F31" s="3">
        <v>0</v>
      </c>
      <c r="G31" s="4">
        <f t="shared" si="1"/>
        <v>0</v>
      </c>
      <c r="H31" s="3">
        <f t="shared" si="0"/>
        <v>16.85</v>
      </c>
      <c r="I31" s="25">
        <v>2.24</v>
      </c>
      <c r="J31" s="23">
        <f t="shared" si="2"/>
        <v>15219.456000000002</v>
      </c>
      <c r="K31" s="25">
        <v>0</v>
      </c>
      <c r="L31" s="23">
        <f t="shared" si="3"/>
        <v>0</v>
      </c>
      <c r="M31" s="25">
        <v>0</v>
      </c>
      <c r="N31" s="23">
        <f t="shared" si="4"/>
        <v>0</v>
      </c>
      <c r="O31" s="25">
        <v>0.75</v>
      </c>
      <c r="P31" s="23">
        <f t="shared" si="5"/>
        <v>5095.8</v>
      </c>
      <c r="Q31" s="25">
        <v>0.05</v>
      </c>
      <c r="R31" s="23">
        <f t="shared" si="6"/>
        <v>339.72</v>
      </c>
      <c r="S31" s="25">
        <v>0</v>
      </c>
      <c r="T31" s="23">
        <f t="shared" si="7"/>
        <v>0</v>
      </c>
      <c r="U31" s="25">
        <v>1.05</v>
      </c>
      <c r="V31" s="23">
        <f t="shared" si="8"/>
        <v>7134.120000000001</v>
      </c>
      <c r="W31" s="25">
        <v>1.71</v>
      </c>
      <c r="X31" s="23">
        <f t="shared" si="9"/>
        <v>11618.424</v>
      </c>
      <c r="Y31" s="25">
        <f>0</f>
        <v>0</v>
      </c>
      <c r="Z31" s="23">
        <f t="shared" si="10"/>
        <v>0</v>
      </c>
      <c r="AA31" s="25">
        <v>11.05</v>
      </c>
      <c r="AB31" s="23">
        <f t="shared" si="11"/>
        <v>75078.12000000001</v>
      </c>
    </row>
    <row r="32" spans="1:28" ht="12.75">
      <c r="A32" s="18">
        <v>25</v>
      </c>
      <c r="B32" s="2" t="s">
        <v>32</v>
      </c>
      <c r="C32" s="10">
        <v>197.97</v>
      </c>
      <c r="D32" s="2" t="s">
        <v>137</v>
      </c>
      <c r="E32" s="3">
        <v>8.5</v>
      </c>
      <c r="F32" s="3">
        <v>1.21</v>
      </c>
      <c r="G32" s="4">
        <f t="shared" si="1"/>
        <v>2874.5244000000002</v>
      </c>
      <c r="H32" s="3">
        <f t="shared" si="0"/>
        <v>7.29</v>
      </c>
      <c r="I32" s="21">
        <v>1.5</v>
      </c>
      <c r="J32" s="22">
        <f t="shared" si="2"/>
        <v>3563.46</v>
      </c>
      <c r="K32" s="21">
        <v>0.11</v>
      </c>
      <c r="L32" s="22">
        <f t="shared" si="3"/>
        <v>261.3204</v>
      </c>
      <c r="M32" s="21">
        <v>0</v>
      </c>
      <c r="N32" s="22">
        <f t="shared" si="4"/>
        <v>0</v>
      </c>
      <c r="O32" s="21">
        <v>0.75</v>
      </c>
      <c r="P32" s="22">
        <f t="shared" si="5"/>
        <v>1781.73</v>
      </c>
      <c r="Q32" s="21">
        <v>0.05</v>
      </c>
      <c r="R32" s="22">
        <f t="shared" si="6"/>
        <v>118.78200000000001</v>
      </c>
      <c r="S32" s="21">
        <v>0.22</v>
      </c>
      <c r="T32" s="22">
        <f t="shared" si="7"/>
        <v>522.6408</v>
      </c>
      <c r="U32" s="21">
        <v>1.05</v>
      </c>
      <c r="V32" s="22">
        <f t="shared" si="8"/>
        <v>2494.422</v>
      </c>
      <c r="W32" s="21">
        <v>1.52</v>
      </c>
      <c r="X32" s="22">
        <f t="shared" si="9"/>
        <v>3610.9728</v>
      </c>
      <c r="Y32" s="21">
        <v>2.09</v>
      </c>
      <c r="Z32" s="22">
        <f t="shared" si="10"/>
        <v>4965.0876</v>
      </c>
      <c r="AA32" s="21"/>
      <c r="AB32" s="22">
        <f t="shared" si="11"/>
        <v>0</v>
      </c>
    </row>
    <row r="33" spans="1:28" ht="12.75">
      <c r="A33" s="18">
        <v>26</v>
      </c>
      <c r="B33" s="2" t="s">
        <v>33</v>
      </c>
      <c r="C33" s="10">
        <v>378.7</v>
      </c>
      <c r="D33" s="2" t="s">
        <v>137</v>
      </c>
      <c r="E33" s="3">
        <v>8.5</v>
      </c>
      <c r="F33" s="3">
        <v>0.66</v>
      </c>
      <c r="G33" s="4">
        <f t="shared" si="1"/>
        <v>2999.304</v>
      </c>
      <c r="H33" s="3">
        <f t="shared" si="0"/>
        <v>7.84</v>
      </c>
      <c r="I33" s="21">
        <v>1.5</v>
      </c>
      <c r="J33" s="22">
        <f t="shared" si="2"/>
        <v>6816.599999999999</v>
      </c>
      <c r="K33" s="21">
        <v>0.07</v>
      </c>
      <c r="L33" s="22">
        <f t="shared" si="3"/>
        <v>318.108</v>
      </c>
      <c r="M33" s="21">
        <v>0</v>
      </c>
      <c r="N33" s="22">
        <f t="shared" si="4"/>
        <v>0</v>
      </c>
      <c r="O33" s="21">
        <v>0.75</v>
      </c>
      <c r="P33" s="22">
        <f t="shared" si="5"/>
        <v>3408.2999999999997</v>
      </c>
      <c r="Q33" s="21">
        <v>0.05</v>
      </c>
      <c r="R33" s="22">
        <f t="shared" si="6"/>
        <v>227.21999999999997</v>
      </c>
      <c r="S33" s="21">
        <v>0.23</v>
      </c>
      <c r="T33" s="22">
        <f t="shared" si="7"/>
        <v>1045.212</v>
      </c>
      <c r="U33" s="21">
        <v>1.05</v>
      </c>
      <c r="V33" s="22">
        <f t="shared" si="8"/>
        <v>4771.62</v>
      </c>
      <c r="W33" s="21">
        <v>1.58</v>
      </c>
      <c r="X33" s="22">
        <f t="shared" si="9"/>
        <v>7180.152</v>
      </c>
      <c r="Y33" s="21">
        <v>2.61</v>
      </c>
      <c r="Z33" s="22">
        <f t="shared" si="10"/>
        <v>11860.883999999998</v>
      </c>
      <c r="AA33" s="21"/>
      <c r="AB33" s="22">
        <f t="shared" si="11"/>
        <v>0</v>
      </c>
    </row>
    <row r="34" spans="1:28" ht="12.75">
      <c r="A34" s="18">
        <v>27</v>
      </c>
      <c r="B34" s="2" t="s">
        <v>34</v>
      </c>
      <c r="C34" s="10">
        <v>366.5</v>
      </c>
      <c r="D34" s="2" t="s">
        <v>137</v>
      </c>
      <c r="E34" s="3">
        <v>8.5</v>
      </c>
      <c r="F34" s="3">
        <v>0.56</v>
      </c>
      <c r="G34" s="4">
        <f t="shared" si="1"/>
        <v>2462.88</v>
      </c>
      <c r="H34" s="3">
        <f t="shared" si="0"/>
        <v>7.9399999999999995</v>
      </c>
      <c r="I34" s="21">
        <v>1.5</v>
      </c>
      <c r="J34" s="22">
        <f t="shared" si="2"/>
        <v>6597</v>
      </c>
      <c r="K34" s="21">
        <v>0.08</v>
      </c>
      <c r="L34" s="22">
        <f t="shared" si="3"/>
        <v>351.84000000000003</v>
      </c>
      <c r="M34" s="21">
        <v>0</v>
      </c>
      <c r="N34" s="22">
        <f t="shared" si="4"/>
        <v>0</v>
      </c>
      <c r="O34" s="21">
        <v>0.75</v>
      </c>
      <c r="P34" s="22">
        <f t="shared" si="5"/>
        <v>3298.5</v>
      </c>
      <c r="Q34" s="21">
        <v>0.05</v>
      </c>
      <c r="R34" s="22">
        <f t="shared" si="6"/>
        <v>219.89999999999998</v>
      </c>
      <c r="S34" s="21">
        <v>0.23</v>
      </c>
      <c r="T34" s="22">
        <f t="shared" si="7"/>
        <v>1011.54</v>
      </c>
      <c r="U34" s="21">
        <v>1.05</v>
      </c>
      <c r="V34" s="22">
        <f t="shared" si="8"/>
        <v>4617.9</v>
      </c>
      <c r="W34" s="21">
        <v>1.61</v>
      </c>
      <c r="X34" s="22">
        <f t="shared" si="9"/>
        <v>7080.780000000001</v>
      </c>
      <c r="Y34" s="21">
        <v>2.67</v>
      </c>
      <c r="Z34" s="22">
        <f t="shared" si="10"/>
        <v>11742.66</v>
      </c>
      <c r="AA34" s="21"/>
      <c r="AB34" s="22">
        <f t="shared" si="11"/>
        <v>0</v>
      </c>
    </row>
    <row r="35" spans="1:28" ht="12.75">
      <c r="A35" s="18">
        <v>28</v>
      </c>
      <c r="B35" s="2" t="s">
        <v>35</v>
      </c>
      <c r="C35" s="10">
        <v>289</v>
      </c>
      <c r="D35" s="2" t="s">
        <v>137</v>
      </c>
      <c r="E35" s="3">
        <v>8.5</v>
      </c>
      <c r="F35" s="3">
        <v>3.72</v>
      </c>
      <c r="G35" s="4">
        <f t="shared" si="1"/>
        <v>12900.960000000003</v>
      </c>
      <c r="H35" s="3">
        <f t="shared" si="0"/>
        <v>4.779999999999999</v>
      </c>
      <c r="I35" s="21">
        <v>1.5</v>
      </c>
      <c r="J35" s="22">
        <f t="shared" si="2"/>
        <v>5202</v>
      </c>
      <c r="K35" s="21">
        <v>0.1</v>
      </c>
      <c r="L35" s="22">
        <f t="shared" si="3"/>
        <v>346.8</v>
      </c>
      <c r="M35" s="21">
        <v>0</v>
      </c>
      <c r="N35" s="22">
        <f t="shared" si="4"/>
        <v>0</v>
      </c>
      <c r="O35" s="21">
        <v>0.75</v>
      </c>
      <c r="P35" s="22">
        <f t="shared" si="5"/>
        <v>2601</v>
      </c>
      <c r="Q35" s="21">
        <v>0.05</v>
      </c>
      <c r="R35" s="22">
        <f t="shared" si="6"/>
        <v>173.4</v>
      </c>
      <c r="S35" s="21">
        <v>0.15</v>
      </c>
      <c r="T35" s="22">
        <f t="shared" si="7"/>
        <v>520.2</v>
      </c>
      <c r="U35" s="21">
        <v>1.05</v>
      </c>
      <c r="V35" s="22">
        <f t="shared" si="8"/>
        <v>3641.3999999999996</v>
      </c>
      <c r="W35" s="21">
        <v>1.18</v>
      </c>
      <c r="X35" s="22">
        <f t="shared" si="9"/>
        <v>4092.24</v>
      </c>
      <c r="Y35" s="21">
        <v>0</v>
      </c>
      <c r="Z35" s="22">
        <f t="shared" si="10"/>
        <v>0</v>
      </c>
      <c r="AA35" s="21"/>
      <c r="AB35" s="22">
        <f t="shared" si="11"/>
        <v>0</v>
      </c>
    </row>
    <row r="36" spans="1:28" ht="12.75">
      <c r="A36" s="17">
        <v>29</v>
      </c>
      <c r="B36" s="2" t="s">
        <v>36</v>
      </c>
      <c r="C36" s="10">
        <v>302.79</v>
      </c>
      <c r="D36" s="2" t="s">
        <v>137</v>
      </c>
      <c r="E36" s="3">
        <v>8.5</v>
      </c>
      <c r="F36" s="3">
        <v>3.79</v>
      </c>
      <c r="G36" s="4">
        <f t="shared" si="1"/>
        <v>13770.889200000001</v>
      </c>
      <c r="H36" s="3">
        <f t="shared" si="0"/>
        <v>4.71</v>
      </c>
      <c r="I36" s="21">
        <v>1.5</v>
      </c>
      <c r="J36" s="22">
        <f t="shared" si="2"/>
        <v>5450.220000000001</v>
      </c>
      <c r="K36" s="21">
        <v>0.07</v>
      </c>
      <c r="L36" s="22">
        <f t="shared" si="3"/>
        <v>254.34360000000004</v>
      </c>
      <c r="M36" s="21">
        <v>0</v>
      </c>
      <c r="N36" s="22">
        <f t="shared" si="4"/>
        <v>0</v>
      </c>
      <c r="O36" s="21">
        <v>0.75</v>
      </c>
      <c r="P36" s="22">
        <f t="shared" si="5"/>
        <v>2725.1100000000006</v>
      </c>
      <c r="Q36" s="21">
        <v>0.05</v>
      </c>
      <c r="R36" s="22">
        <f t="shared" si="6"/>
        <v>181.67400000000004</v>
      </c>
      <c r="S36" s="21">
        <v>0.14</v>
      </c>
      <c r="T36" s="22">
        <f t="shared" si="7"/>
        <v>508.6872000000001</v>
      </c>
      <c r="U36" s="21">
        <v>1.05</v>
      </c>
      <c r="V36" s="22">
        <f t="shared" si="8"/>
        <v>3815.1540000000005</v>
      </c>
      <c r="W36" s="21">
        <v>1.15</v>
      </c>
      <c r="X36" s="22">
        <f t="shared" si="9"/>
        <v>4178.502</v>
      </c>
      <c r="Y36" s="21">
        <v>0</v>
      </c>
      <c r="Z36" s="22">
        <f t="shared" si="10"/>
        <v>0</v>
      </c>
      <c r="AA36" s="21"/>
      <c r="AB36" s="22">
        <f t="shared" si="11"/>
        <v>0</v>
      </c>
    </row>
    <row r="37" spans="1:28" ht="12.75">
      <c r="A37" s="18">
        <v>30</v>
      </c>
      <c r="B37" s="2" t="s">
        <v>37</v>
      </c>
      <c r="C37" s="10">
        <v>276.4</v>
      </c>
      <c r="D37" s="2" t="s">
        <v>137</v>
      </c>
      <c r="E37" s="3">
        <v>8.5</v>
      </c>
      <c r="F37" s="3">
        <v>3.7</v>
      </c>
      <c r="G37" s="4">
        <f t="shared" si="1"/>
        <v>12272.16</v>
      </c>
      <c r="H37" s="3">
        <f t="shared" si="0"/>
        <v>4.8</v>
      </c>
      <c r="I37" s="21">
        <v>1.5</v>
      </c>
      <c r="J37" s="22">
        <f t="shared" si="2"/>
        <v>4975.2</v>
      </c>
      <c r="K37" s="21">
        <v>0.08</v>
      </c>
      <c r="L37" s="22">
        <f t="shared" si="3"/>
        <v>265.344</v>
      </c>
      <c r="M37" s="21">
        <v>0</v>
      </c>
      <c r="N37" s="22">
        <f t="shared" si="4"/>
        <v>0</v>
      </c>
      <c r="O37" s="21">
        <v>0.75</v>
      </c>
      <c r="P37" s="22">
        <f t="shared" si="5"/>
        <v>2487.6</v>
      </c>
      <c r="Q37" s="21">
        <v>0.05</v>
      </c>
      <c r="R37" s="22">
        <f t="shared" si="6"/>
        <v>165.84</v>
      </c>
      <c r="S37" s="21">
        <v>0.16</v>
      </c>
      <c r="T37" s="22">
        <f t="shared" si="7"/>
        <v>530.688</v>
      </c>
      <c r="U37" s="21">
        <v>1.05</v>
      </c>
      <c r="V37" s="22">
        <f t="shared" si="8"/>
        <v>3482.6399999999994</v>
      </c>
      <c r="W37" s="21">
        <v>1.21</v>
      </c>
      <c r="X37" s="22">
        <f t="shared" si="9"/>
        <v>4013.3279999999995</v>
      </c>
      <c r="Y37" s="21">
        <v>0</v>
      </c>
      <c r="Z37" s="22">
        <f t="shared" si="10"/>
        <v>0</v>
      </c>
      <c r="AA37" s="21"/>
      <c r="AB37" s="22">
        <f t="shared" si="11"/>
        <v>0</v>
      </c>
    </row>
    <row r="38" spans="1:28" ht="12.75">
      <c r="A38" s="18">
        <v>31</v>
      </c>
      <c r="B38" s="2" t="s">
        <v>38</v>
      </c>
      <c r="C38" s="10">
        <v>317</v>
      </c>
      <c r="D38" s="2" t="s">
        <v>137</v>
      </c>
      <c r="E38" s="3">
        <v>8.5</v>
      </c>
      <c r="F38" s="3">
        <v>3.81</v>
      </c>
      <c r="G38" s="4">
        <f t="shared" si="1"/>
        <v>14493.24</v>
      </c>
      <c r="H38" s="3">
        <f t="shared" si="0"/>
        <v>4.6899999999999995</v>
      </c>
      <c r="I38" s="21">
        <v>1.5</v>
      </c>
      <c r="J38" s="22">
        <f t="shared" si="2"/>
        <v>5706</v>
      </c>
      <c r="K38" s="21">
        <v>0.09</v>
      </c>
      <c r="L38" s="22">
        <f t="shared" si="3"/>
        <v>342.35999999999996</v>
      </c>
      <c r="M38" s="21">
        <v>0</v>
      </c>
      <c r="N38" s="22">
        <f t="shared" si="4"/>
        <v>0</v>
      </c>
      <c r="O38" s="21">
        <v>0.75</v>
      </c>
      <c r="P38" s="22">
        <f t="shared" si="5"/>
        <v>2853</v>
      </c>
      <c r="Q38" s="21">
        <v>0.05</v>
      </c>
      <c r="R38" s="22">
        <f t="shared" si="6"/>
        <v>190.20000000000002</v>
      </c>
      <c r="S38" s="21">
        <v>0.14</v>
      </c>
      <c r="T38" s="22">
        <f t="shared" si="7"/>
        <v>532.5600000000001</v>
      </c>
      <c r="U38" s="21">
        <v>1.05</v>
      </c>
      <c r="V38" s="22">
        <f t="shared" si="8"/>
        <v>3994.2000000000003</v>
      </c>
      <c r="W38" s="21">
        <v>1.11</v>
      </c>
      <c r="X38" s="22">
        <f t="shared" si="9"/>
        <v>4222.4400000000005</v>
      </c>
      <c r="Y38" s="21">
        <v>0</v>
      </c>
      <c r="Z38" s="22">
        <f t="shared" si="10"/>
        <v>0</v>
      </c>
      <c r="AA38" s="21"/>
      <c r="AB38" s="22">
        <f t="shared" si="11"/>
        <v>0</v>
      </c>
    </row>
    <row r="39" spans="1:28" ht="12.75">
      <c r="A39" s="18">
        <v>32</v>
      </c>
      <c r="B39" s="2" t="s">
        <v>39</v>
      </c>
      <c r="C39" s="10">
        <v>278.5</v>
      </c>
      <c r="D39" s="2" t="s">
        <v>137</v>
      </c>
      <c r="E39" s="3">
        <v>8.5</v>
      </c>
      <c r="F39" s="3">
        <v>3.7</v>
      </c>
      <c r="G39" s="4">
        <f t="shared" si="1"/>
        <v>12365.400000000001</v>
      </c>
      <c r="H39" s="3">
        <f t="shared" si="0"/>
        <v>4.8</v>
      </c>
      <c r="I39" s="21">
        <v>1.5</v>
      </c>
      <c r="J39" s="22">
        <f t="shared" si="2"/>
        <v>5013</v>
      </c>
      <c r="K39" s="21">
        <v>0.08</v>
      </c>
      <c r="L39" s="22">
        <f t="shared" si="3"/>
        <v>267.36</v>
      </c>
      <c r="M39" s="21">
        <v>0</v>
      </c>
      <c r="N39" s="22">
        <f t="shared" si="4"/>
        <v>0</v>
      </c>
      <c r="O39" s="21">
        <v>0.75</v>
      </c>
      <c r="P39" s="22">
        <f t="shared" si="5"/>
        <v>2506.5</v>
      </c>
      <c r="Q39" s="21">
        <v>0.05</v>
      </c>
      <c r="R39" s="22">
        <f t="shared" si="6"/>
        <v>167.10000000000002</v>
      </c>
      <c r="S39" s="21">
        <v>0.15</v>
      </c>
      <c r="T39" s="22">
        <f t="shared" si="7"/>
        <v>501.29999999999995</v>
      </c>
      <c r="U39" s="21">
        <v>1.05</v>
      </c>
      <c r="V39" s="22">
        <f t="shared" si="8"/>
        <v>3509.1000000000004</v>
      </c>
      <c r="W39" s="21">
        <v>1.22</v>
      </c>
      <c r="X39" s="22">
        <f t="shared" si="9"/>
        <v>4077.24</v>
      </c>
      <c r="Y39" s="21">
        <v>0</v>
      </c>
      <c r="Z39" s="22">
        <f t="shared" si="10"/>
        <v>0</v>
      </c>
      <c r="AA39" s="21"/>
      <c r="AB39" s="22">
        <f t="shared" si="11"/>
        <v>0</v>
      </c>
    </row>
    <row r="40" spans="1:28" ht="12.75">
      <c r="A40" s="18">
        <v>33</v>
      </c>
      <c r="B40" s="2" t="s">
        <v>40</v>
      </c>
      <c r="C40" s="10">
        <v>280.2</v>
      </c>
      <c r="D40" s="2" t="s">
        <v>137</v>
      </c>
      <c r="E40" s="3">
        <v>8.5</v>
      </c>
      <c r="F40" s="3">
        <v>3.71</v>
      </c>
      <c r="G40" s="4">
        <f t="shared" si="1"/>
        <v>12474.503999999999</v>
      </c>
      <c r="H40" s="3">
        <f t="shared" si="0"/>
        <v>4.79</v>
      </c>
      <c r="I40" s="21">
        <v>1.5</v>
      </c>
      <c r="J40" s="22">
        <f t="shared" si="2"/>
        <v>5043.599999999999</v>
      </c>
      <c r="K40" s="21">
        <v>0.08</v>
      </c>
      <c r="L40" s="22">
        <f t="shared" si="3"/>
        <v>268.992</v>
      </c>
      <c r="M40" s="21">
        <v>0</v>
      </c>
      <c r="N40" s="22">
        <f t="shared" si="4"/>
        <v>0</v>
      </c>
      <c r="O40" s="21">
        <v>0.75</v>
      </c>
      <c r="P40" s="22">
        <f t="shared" si="5"/>
        <v>2521.7999999999997</v>
      </c>
      <c r="Q40" s="21">
        <v>0.05</v>
      </c>
      <c r="R40" s="22">
        <f t="shared" si="6"/>
        <v>168.12</v>
      </c>
      <c r="S40" s="21">
        <v>0.15</v>
      </c>
      <c r="T40" s="22">
        <f t="shared" si="7"/>
        <v>504.3599999999999</v>
      </c>
      <c r="U40" s="21">
        <v>1.05</v>
      </c>
      <c r="V40" s="22">
        <f t="shared" si="8"/>
        <v>3530.5199999999995</v>
      </c>
      <c r="W40" s="21">
        <v>1.21</v>
      </c>
      <c r="X40" s="22">
        <f t="shared" si="9"/>
        <v>4068.504</v>
      </c>
      <c r="Y40" s="21"/>
      <c r="Z40" s="22">
        <f t="shared" si="10"/>
        <v>0</v>
      </c>
      <c r="AA40" s="21"/>
      <c r="AB40" s="22">
        <f t="shared" si="11"/>
        <v>0</v>
      </c>
    </row>
    <row r="41" spans="1:28" ht="12.75">
      <c r="A41" s="17">
        <v>34</v>
      </c>
      <c r="B41" s="2" t="s">
        <v>41</v>
      </c>
      <c r="C41" s="10">
        <v>187.8</v>
      </c>
      <c r="D41" s="2" t="s">
        <v>137</v>
      </c>
      <c r="E41" s="3">
        <v>8.5</v>
      </c>
      <c r="F41" s="3">
        <v>0.81</v>
      </c>
      <c r="G41" s="4">
        <f t="shared" si="1"/>
        <v>1825.4160000000002</v>
      </c>
      <c r="H41" s="3">
        <f t="shared" si="0"/>
        <v>7.6899999999999995</v>
      </c>
      <c r="I41" s="21">
        <v>1.5</v>
      </c>
      <c r="J41" s="22">
        <f t="shared" si="2"/>
        <v>3380.4000000000005</v>
      </c>
      <c r="K41" s="21">
        <v>0.09</v>
      </c>
      <c r="L41" s="22">
        <f t="shared" si="3"/>
        <v>202.824</v>
      </c>
      <c r="M41" s="21">
        <v>0</v>
      </c>
      <c r="N41" s="22">
        <f t="shared" si="4"/>
        <v>0</v>
      </c>
      <c r="O41" s="21">
        <v>0.75</v>
      </c>
      <c r="P41" s="22">
        <f t="shared" si="5"/>
        <v>1690.2000000000003</v>
      </c>
      <c r="Q41" s="21">
        <v>0.05</v>
      </c>
      <c r="R41" s="22">
        <f t="shared" si="6"/>
        <v>112.68</v>
      </c>
      <c r="S41" s="21">
        <v>0.23</v>
      </c>
      <c r="T41" s="22">
        <f t="shared" si="7"/>
        <v>518.328</v>
      </c>
      <c r="U41" s="21">
        <v>1.05</v>
      </c>
      <c r="V41" s="22">
        <f t="shared" si="8"/>
        <v>2366.28</v>
      </c>
      <c r="W41" s="21">
        <v>1.58</v>
      </c>
      <c r="X41" s="22">
        <f t="shared" si="9"/>
        <v>3560.6880000000006</v>
      </c>
      <c r="Y41" s="21">
        <v>2.44</v>
      </c>
      <c r="Z41" s="22">
        <f t="shared" si="10"/>
        <v>5498.784000000001</v>
      </c>
      <c r="AA41" s="21"/>
      <c r="AB41" s="22">
        <f t="shared" si="11"/>
        <v>0</v>
      </c>
    </row>
    <row r="42" spans="1:28" ht="12.75">
      <c r="A42" s="17">
        <v>35</v>
      </c>
      <c r="B42" s="2" t="s">
        <v>42</v>
      </c>
      <c r="C42" s="10">
        <v>280.3</v>
      </c>
      <c r="D42" s="2" t="s">
        <v>137</v>
      </c>
      <c r="E42" s="3">
        <v>8.5</v>
      </c>
      <c r="F42" s="3">
        <v>3.72</v>
      </c>
      <c r="G42" s="4">
        <f t="shared" si="1"/>
        <v>12512.592</v>
      </c>
      <c r="H42" s="3">
        <f t="shared" si="0"/>
        <v>4.779999999999999</v>
      </c>
      <c r="I42" s="21">
        <v>1.5</v>
      </c>
      <c r="J42" s="22">
        <f t="shared" si="2"/>
        <v>5045.400000000001</v>
      </c>
      <c r="K42" s="21">
        <v>0.08</v>
      </c>
      <c r="L42" s="22">
        <f t="shared" si="3"/>
        <v>269.088</v>
      </c>
      <c r="M42" s="21">
        <v>0</v>
      </c>
      <c r="N42" s="22">
        <f t="shared" si="4"/>
        <v>0</v>
      </c>
      <c r="O42" s="21">
        <v>0.75</v>
      </c>
      <c r="P42" s="22">
        <f t="shared" si="5"/>
        <v>2522.7000000000003</v>
      </c>
      <c r="Q42" s="21">
        <v>0.05</v>
      </c>
      <c r="R42" s="22">
        <f t="shared" si="6"/>
        <v>168.18</v>
      </c>
      <c r="S42" s="21">
        <v>0.15</v>
      </c>
      <c r="T42" s="22">
        <f t="shared" si="7"/>
        <v>504.54</v>
      </c>
      <c r="U42" s="21">
        <v>1.05</v>
      </c>
      <c r="V42" s="22">
        <f t="shared" si="8"/>
        <v>3531.7799999999997</v>
      </c>
      <c r="W42" s="21">
        <v>1.2</v>
      </c>
      <c r="X42" s="22">
        <f t="shared" si="9"/>
        <v>4036.32</v>
      </c>
      <c r="Y42" s="21">
        <v>0</v>
      </c>
      <c r="Z42" s="22">
        <f t="shared" si="10"/>
        <v>0</v>
      </c>
      <c r="AA42" s="21"/>
      <c r="AB42" s="22">
        <f t="shared" si="11"/>
        <v>0</v>
      </c>
    </row>
    <row r="43" spans="1:28" ht="12.75">
      <c r="A43" s="18">
        <v>36</v>
      </c>
      <c r="B43" s="2" t="s">
        <v>43</v>
      </c>
      <c r="C43" s="10">
        <v>205.5</v>
      </c>
      <c r="D43" s="2" t="s">
        <v>137</v>
      </c>
      <c r="E43" s="3">
        <v>8.5</v>
      </c>
      <c r="F43" s="3">
        <v>1.23</v>
      </c>
      <c r="G43" s="4">
        <f t="shared" si="1"/>
        <v>3033.18</v>
      </c>
      <c r="H43" s="3">
        <f t="shared" si="0"/>
        <v>7.27</v>
      </c>
      <c r="I43" s="21">
        <v>1.5</v>
      </c>
      <c r="J43" s="22">
        <f t="shared" si="2"/>
        <v>3699</v>
      </c>
      <c r="K43" s="21">
        <v>0.07</v>
      </c>
      <c r="L43" s="22">
        <f t="shared" si="3"/>
        <v>172.62</v>
      </c>
      <c r="M43" s="21">
        <v>0</v>
      </c>
      <c r="N43" s="22">
        <f t="shared" si="4"/>
        <v>0</v>
      </c>
      <c r="O43" s="21">
        <v>0.75</v>
      </c>
      <c r="P43" s="22">
        <f t="shared" si="5"/>
        <v>1849.5</v>
      </c>
      <c r="Q43" s="21">
        <v>0.05</v>
      </c>
      <c r="R43" s="22">
        <f t="shared" si="6"/>
        <v>123.30000000000001</v>
      </c>
      <c r="S43" s="21">
        <v>0.21</v>
      </c>
      <c r="T43" s="22">
        <f t="shared" si="7"/>
        <v>517.86</v>
      </c>
      <c r="U43" s="21">
        <v>1.05</v>
      </c>
      <c r="V43" s="22">
        <f t="shared" si="8"/>
        <v>2589.3</v>
      </c>
      <c r="W43" s="21">
        <v>1.49</v>
      </c>
      <c r="X43" s="22">
        <f t="shared" si="9"/>
        <v>3674.34</v>
      </c>
      <c r="Y43" s="21">
        <v>2.15</v>
      </c>
      <c r="Z43" s="22">
        <f t="shared" si="10"/>
        <v>5301.9</v>
      </c>
      <c r="AA43" s="21"/>
      <c r="AB43" s="22">
        <f t="shared" si="11"/>
        <v>0</v>
      </c>
    </row>
    <row r="44" spans="1:28" ht="12.75">
      <c r="A44" s="18">
        <v>37</v>
      </c>
      <c r="B44" s="2" t="s">
        <v>44</v>
      </c>
      <c r="C44" s="10">
        <v>188</v>
      </c>
      <c r="D44" s="2" t="s">
        <v>137</v>
      </c>
      <c r="E44" s="3">
        <v>8.5</v>
      </c>
      <c r="F44" s="3">
        <v>0.6</v>
      </c>
      <c r="G44" s="4">
        <f t="shared" si="1"/>
        <v>1353.6</v>
      </c>
      <c r="H44" s="3">
        <f t="shared" si="0"/>
        <v>7.9</v>
      </c>
      <c r="I44" s="21">
        <v>1.5</v>
      </c>
      <c r="J44" s="22">
        <f t="shared" si="2"/>
        <v>3384</v>
      </c>
      <c r="K44" s="21">
        <v>0.12</v>
      </c>
      <c r="L44" s="22">
        <f t="shared" si="3"/>
        <v>270.71999999999997</v>
      </c>
      <c r="M44" s="21">
        <v>0</v>
      </c>
      <c r="N44" s="22">
        <f t="shared" si="4"/>
        <v>0</v>
      </c>
      <c r="O44" s="21">
        <v>0.75</v>
      </c>
      <c r="P44" s="22">
        <f t="shared" si="5"/>
        <v>1692</v>
      </c>
      <c r="Q44" s="21">
        <v>0.05</v>
      </c>
      <c r="R44" s="22">
        <f t="shared" si="6"/>
        <v>112.80000000000001</v>
      </c>
      <c r="S44" s="21">
        <v>0</v>
      </c>
      <c r="T44" s="22">
        <f t="shared" si="7"/>
        <v>0</v>
      </c>
      <c r="U44" s="21">
        <v>1.05</v>
      </c>
      <c r="V44" s="22">
        <f t="shared" si="8"/>
        <v>2368.8</v>
      </c>
      <c r="W44" s="21">
        <v>1.56</v>
      </c>
      <c r="X44" s="22">
        <f t="shared" si="9"/>
        <v>3519.3600000000006</v>
      </c>
      <c r="Y44" s="21">
        <v>2.87</v>
      </c>
      <c r="Z44" s="22">
        <f t="shared" si="10"/>
        <v>6474.720000000001</v>
      </c>
      <c r="AA44" s="21"/>
      <c r="AB44" s="22">
        <f t="shared" si="11"/>
        <v>0</v>
      </c>
    </row>
    <row r="45" spans="1:28" ht="12.75">
      <c r="A45" s="18">
        <v>38</v>
      </c>
      <c r="B45" s="2" t="s">
        <v>45</v>
      </c>
      <c r="C45" s="10">
        <v>178.24</v>
      </c>
      <c r="D45" s="2" t="s">
        <v>137</v>
      </c>
      <c r="E45" s="3">
        <v>8.5</v>
      </c>
      <c r="F45" s="3">
        <v>0.32</v>
      </c>
      <c r="G45" s="4">
        <f t="shared" si="1"/>
        <v>684.4416000000001</v>
      </c>
      <c r="H45" s="3">
        <f t="shared" si="0"/>
        <v>8.18</v>
      </c>
      <c r="I45" s="21">
        <v>1.5</v>
      </c>
      <c r="J45" s="22">
        <f t="shared" si="2"/>
        <v>3208.32</v>
      </c>
      <c r="K45" s="21">
        <v>0.12</v>
      </c>
      <c r="L45" s="22">
        <f t="shared" si="3"/>
        <v>256.6656</v>
      </c>
      <c r="M45" s="21">
        <v>0</v>
      </c>
      <c r="N45" s="22">
        <f t="shared" si="4"/>
        <v>0</v>
      </c>
      <c r="O45" s="21">
        <v>0.75</v>
      </c>
      <c r="P45" s="22">
        <f t="shared" si="5"/>
        <v>1604.16</v>
      </c>
      <c r="Q45" s="21">
        <v>0.05</v>
      </c>
      <c r="R45" s="22">
        <f t="shared" si="6"/>
        <v>106.94400000000002</v>
      </c>
      <c r="S45" s="21">
        <v>0</v>
      </c>
      <c r="T45" s="22">
        <f t="shared" si="7"/>
        <v>0</v>
      </c>
      <c r="U45" s="21">
        <v>1.05</v>
      </c>
      <c r="V45" s="22">
        <f t="shared" si="8"/>
        <v>2245.824</v>
      </c>
      <c r="W45" s="21">
        <v>2.15</v>
      </c>
      <c r="X45" s="22">
        <f t="shared" si="9"/>
        <v>4598.592000000001</v>
      </c>
      <c r="Y45" s="21">
        <v>2.56</v>
      </c>
      <c r="Z45" s="22">
        <f t="shared" si="10"/>
        <v>5475.532800000001</v>
      </c>
      <c r="AA45" s="21"/>
      <c r="AB45" s="22">
        <f t="shared" si="11"/>
        <v>0</v>
      </c>
    </row>
    <row r="46" spans="1:28" ht="12.75">
      <c r="A46" s="18">
        <v>39</v>
      </c>
      <c r="B46" s="2" t="s">
        <v>46</v>
      </c>
      <c r="C46" s="10">
        <v>305.29</v>
      </c>
      <c r="D46" s="2" t="s">
        <v>137</v>
      </c>
      <c r="E46" s="3">
        <v>8.5</v>
      </c>
      <c r="F46" s="3">
        <v>1.66</v>
      </c>
      <c r="G46" s="4">
        <f t="shared" si="1"/>
        <v>6081.3768</v>
      </c>
      <c r="H46" s="3">
        <f t="shared" si="0"/>
        <v>6.84</v>
      </c>
      <c r="I46" s="21">
        <v>1.5</v>
      </c>
      <c r="J46" s="22">
        <f t="shared" si="2"/>
        <v>5495.220000000001</v>
      </c>
      <c r="K46" s="21">
        <v>0.08</v>
      </c>
      <c r="L46" s="22">
        <f t="shared" si="3"/>
        <v>293.0784</v>
      </c>
      <c r="M46" s="21">
        <v>0</v>
      </c>
      <c r="N46" s="22">
        <f t="shared" si="4"/>
        <v>0</v>
      </c>
      <c r="O46" s="21">
        <v>0.75</v>
      </c>
      <c r="P46" s="22">
        <f t="shared" si="5"/>
        <v>2747.6100000000006</v>
      </c>
      <c r="Q46" s="21">
        <v>0.05</v>
      </c>
      <c r="R46" s="22">
        <f t="shared" si="6"/>
        <v>183.17400000000004</v>
      </c>
      <c r="S46" s="21">
        <v>0.21</v>
      </c>
      <c r="T46" s="22">
        <f t="shared" si="7"/>
        <v>769.3308</v>
      </c>
      <c r="U46" s="21">
        <v>1.05</v>
      </c>
      <c r="V46" s="22">
        <f t="shared" si="8"/>
        <v>3846.6540000000005</v>
      </c>
      <c r="W46" s="21">
        <v>1.47</v>
      </c>
      <c r="X46" s="22">
        <f t="shared" si="9"/>
        <v>5385.315600000001</v>
      </c>
      <c r="Y46" s="21">
        <v>1.73</v>
      </c>
      <c r="Z46" s="22">
        <f t="shared" si="10"/>
        <v>6337.8204000000005</v>
      </c>
      <c r="AA46" s="21"/>
      <c r="AB46" s="22">
        <f t="shared" si="11"/>
        <v>0</v>
      </c>
    </row>
    <row r="47" spans="1:28" ht="12.75">
      <c r="A47" s="18">
        <v>40</v>
      </c>
      <c r="B47" s="2" t="s">
        <v>47</v>
      </c>
      <c r="C47" s="10">
        <v>651.42</v>
      </c>
      <c r="D47" s="2" t="s">
        <v>137</v>
      </c>
      <c r="E47" s="3">
        <v>8.5</v>
      </c>
      <c r="F47" s="3">
        <v>1.85</v>
      </c>
      <c r="G47" s="4">
        <f t="shared" si="1"/>
        <v>14461.524</v>
      </c>
      <c r="H47" s="3">
        <f t="shared" si="0"/>
        <v>6.65</v>
      </c>
      <c r="I47" s="21">
        <v>1.5</v>
      </c>
      <c r="J47" s="22">
        <f t="shared" si="2"/>
        <v>11725.559999999998</v>
      </c>
      <c r="K47" s="21">
        <v>0.07</v>
      </c>
      <c r="L47" s="22">
        <f t="shared" si="3"/>
        <v>547.1928</v>
      </c>
      <c r="M47" s="21">
        <v>0</v>
      </c>
      <c r="N47" s="22">
        <f t="shared" si="4"/>
        <v>0</v>
      </c>
      <c r="O47" s="21">
        <v>0.75</v>
      </c>
      <c r="P47" s="22">
        <f t="shared" si="5"/>
        <v>5862.779999999999</v>
      </c>
      <c r="Q47" s="21">
        <v>0.05</v>
      </c>
      <c r="R47" s="22">
        <f t="shared" si="6"/>
        <v>390.852</v>
      </c>
      <c r="S47" s="21">
        <v>0.2</v>
      </c>
      <c r="T47" s="22">
        <f t="shared" si="7"/>
        <v>1563.408</v>
      </c>
      <c r="U47" s="21">
        <v>1.05</v>
      </c>
      <c r="V47" s="22">
        <f t="shared" si="8"/>
        <v>8207.892</v>
      </c>
      <c r="W47" s="21">
        <v>1.41</v>
      </c>
      <c r="X47" s="22">
        <f t="shared" si="9"/>
        <v>11022.026399999999</v>
      </c>
      <c r="Y47" s="21">
        <v>1.62</v>
      </c>
      <c r="Z47" s="22">
        <f t="shared" si="10"/>
        <v>12663.604800000001</v>
      </c>
      <c r="AA47" s="21"/>
      <c r="AB47" s="22">
        <f t="shared" si="11"/>
        <v>0</v>
      </c>
    </row>
    <row r="48" spans="1:28" ht="12.75">
      <c r="A48" s="18">
        <v>41</v>
      </c>
      <c r="B48" s="2" t="s">
        <v>48</v>
      </c>
      <c r="C48" s="10">
        <v>309.37</v>
      </c>
      <c r="D48" s="2" t="s">
        <v>137</v>
      </c>
      <c r="E48" s="3">
        <v>8.5</v>
      </c>
      <c r="F48" s="3">
        <v>0.56</v>
      </c>
      <c r="G48" s="4">
        <f t="shared" si="1"/>
        <v>2078.9664000000002</v>
      </c>
      <c r="H48" s="3">
        <f t="shared" si="0"/>
        <v>7.9399999999999995</v>
      </c>
      <c r="I48" s="21">
        <v>1.5</v>
      </c>
      <c r="J48" s="22">
        <f t="shared" si="2"/>
        <v>5568.66</v>
      </c>
      <c r="K48" s="21">
        <v>0.1</v>
      </c>
      <c r="L48" s="22">
        <f t="shared" si="3"/>
        <v>371.244</v>
      </c>
      <c r="M48" s="21">
        <v>0</v>
      </c>
      <c r="N48" s="22">
        <f t="shared" si="4"/>
        <v>0</v>
      </c>
      <c r="O48" s="21">
        <v>0.75</v>
      </c>
      <c r="P48" s="22">
        <f t="shared" si="5"/>
        <v>2784.33</v>
      </c>
      <c r="Q48" s="21">
        <v>0.05</v>
      </c>
      <c r="R48" s="22">
        <f t="shared" si="6"/>
        <v>185.622</v>
      </c>
      <c r="S48" s="21">
        <v>0</v>
      </c>
      <c r="T48" s="22">
        <f t="shared" si="7"/>
        <v>0</v>
      </c>
      <c r="U48" s="21">
        <v>1.05</v>
      </c>
      <c r="V48" s="22">
        <f t="shared" si="8"/>
        <v>3898.062</v>
      </c>
      <c r="W48" s="21">
        <v>1.46</v>
      </c>
      <c r="X48" s="22">
        <f t="shared" si="9"/>
        <v>5420.1624</v>
      </c>
      <c r="Y48" s="21">
        <v>3.03</v>
      </c>
      <c r="Z48" s="22">
        <f t="shared" si="10"/>
        <v>11248.6932</v>
      </c>
      <c r="AA48" s="21"/>
      <c r="AB48" s="22">
        <f t="shared" si="11"/>
        <v>0</v>
      </c>
    </row>
    <row r="49" spans="1:28" ht="12.75">
      <c r="A49" s="18">
        <v>42</v>
      </c>
      <c r="B49" s="2" t="s">
        <v>49</v>
      </c>
      <c r="C49" s="10">
        <v>351.7</v>
      </c>
      <c r="D49" s="2" t="s">
        <v>137</v>
      </c>
      <c r="E49" s="3">
        <v>8.5</v>
      </c>
      <c r="F49" s="3">
        <v>0.62</v>
      </c>
      <c r="G49" s="4">
        <f t="shared" si="1"/>
        <v>2616.648</v>
      </c>
      <c r="H49" s="3">
        <f t="shared" si="0"/>
        <v>7.88</v>
      </c>
      <c r="I49" s="21">
        <v>1.5</v>
      </c>
      <c r="J49" s="22">
        <f t="shared" si="2"/>
        <v>6330.599999999999</v>
      </c>
      <c r="K49" s="21">
        <v>0.08</v>
      </c>
      <c r="L49" s="22">
        <f t="shared" si="3"/>
        <v>337.632</v>
      </c>
      <c r="M49" s="21">
        <v>0</v>
      </c>
      <c r="N49" s="22">
        <f t="shared" si="4"/>
        <v>0</v>
      </c>
      <c r="O49" s="21">
        <v>0.75</v>
      </c>
      <c r="P49" s="22">
        <f t="shared" si="5"/>
        <v>3165.2999999999997</v>
      </c>
      <c r="Q49" s="21">
        <v>0.05</v>
      </c>
      <c r="R49" s="22">
        <f t="shared" si="6"/>
        <v>211.02</v>
      </c>
      <c r="S49" s="21">
        <v>0.24</v>
      </c>
      <c r="T49" s="22">
        <f t="shared" si="7"/>
        <v>1012.8959999999998</v>
      </c>
      <c r="U49" s="21">
        <v>1.05</v>
      </c>
      <c r="V49" s="22">
        <f t="shared" si="8"/>
        <v>4431.42</v>
      </c>
      <c r="W49" s="21">
        <v>1.65</v>
      </c>
      <c r="X49" s="22">
        <f t="shared" si="9"/>
        <v>6963.66</v>
      </c>
      <c r="Y49" s="21">
        <v>2.56</v>
      </c>
      <c r="Z49" s="22">
        <f t="shared" si="10"/>
        <v>10804.224</v>
      </c>
      <c r="AA49" s="21"/>
      <c r="AB49" s="22">
        <f t="shared" si="11"/>
        <v>0</v>
      </c>
    </row>
    <row r="50" spans="1:28" ht="12.75">
      <c r="A50" s="18">
        <v>43</v>
      </c>
      <c r="B50" s="2" t="s">
        <v>50</v>
      </c>
      <c r="C50" s="10">
        <v>378.3</v>
      </c>
      <c r="D50" s="2" t="s">
        <v>137</v>
      </c>
      <c r="E50" s="3">
        <v>8.5</v>
      </c>
      <c r="F50" s="3">
        <v>0.88</v>
      </c>
      <c r="G50" s="4">
        <f t="shared" si="1"/>
        <v>3994.848</v>
      </c>
      <c r="H50" s="3">
        <f t="shared" si="0"/>
        <v>7.62</v>
      </c>
      <c r="I50" s="21">
        <v>1.5</v>
      </c>
      <c r="J50" s="22">
        <f t="shared" si="2"/>
        <v>6809.400000000001</v>
      </c>
      <c r="K50" s="21">
        <v>0.07</v>
      </c>
      <c r="L50" s="22">
        <f t="shared" si="3"/>
        <v>317.77200000000005</v>
      </c>
      <c r="M50" s="21">
        <v>0</v>
      </c>
      <c r="N50" s="22">
        <f t="shared" si="4"/>
        <v>0</v>
      </c>
      <c r="O50" s="21">
        <v>0.75</v>
      </c>
      <c r="P50" s="22">
        <f t="shared" si="5"/>
        <v>3404.7000000000003</v>
      </c>
      <c r="Q50" s="21">
        <v>0.05</v>
      </c>
      <c r="R50" s="22">
        <f t="shared" si="6"/>
        <v>226.98000000000002</v>
      </c>
      <c r="S50" s="21">
        <v>0.23</v>
      </c>
      <c r="T50" s="22">
        <f t="shared" si="7"/>
        <v>1044.108</v>
      </c>
      <c r="U50" s="21">
        <v>1.05</v>
      </c>
      <c r="V50" s="22">
        <f t="shared" si="8"/>
        <v>4766.58</v>
      </c>
      <c r="W50" s="21">
        <v>1.57</v>
      </c>
      <c r="X50" s="22">
        <f t="shared" si="9"/>
        <v>7127.1720000000005</v>
      </c>
      <c r="Y50" s="21">
        <v>2.4</v>
      </c>
      <c r="Z50" s="22">
        <f t="shared" si="10"/>
        <v>10895.039999999999</v>
      </c>
      <c r="AA50" s="21"/>
      <c r="AB50" s="22">
        <f t="shared" si="11"/>
        <v>0</v>
      </c>
    </row>
    <row r="51" spans="1:28" ht="12.75">
      <c r="A51" s="18">
        <v>44</v>
      </c>
      <c r="B51" s="2" t="s">
        <v>51</v>
      </c>
      <c r="C51" s="10">
        <v>2784.37</v>
      </c>
      <c r="D51" s="2" t="s">
        <v>52</v>
      </c>
      <c r="E51" s="3">
        <v>9.52</v>
      </c>
      <c r="F51" s="3">
        <v>0.62</v>
      </c>
      <c r="G51" s="4">
        <f t="shared" si="1"/>
        <v>20715.712799999998</v>
      </c>
      <c r="H51" s="3">
        <f t="shared" si="0"/>
        <v>8.9</v>
      </c>
      <c r="I51" s="21">
        <v>2.24</v>
      </c>
      <c r="J51" s="22">
        <f t="shared" si="2"/>
        <v>74843.8656</v>
      </c>
      <c r="K51" s="21">
        <v>0.08</v>
      </c>
      <c r="L51" s="22">
        <f t="shared" si="3"/>
        <v>2672.9952</v>
      </c>
      <c r="M51" s="21">
        <v>0.04</v>
      </c>
      <c r="N51" s="22">
        <f t="shared" si="4"/>
        <v>1336.4976</v>
      </c>
      <c r="O51" s="21">
        <v>0.75</v>
      </c>
      <c r="P51" s="22">
        <f t="shared" si="5"/>
        <v>25059.33</v>
      </c>
      <c r="Q51" s="21">
        <v>0.05</v>
      </c>
      <c r="R51" s="22">
        <f t="shared" si="6"/>
        <v>1670.622</v>
      </c>
      <c r="S51" s="21">
        <v>0.23</v>
      </c>
      <c r="T51" s="22">
        <f t="shared" si="7"/>
        <v>7684.861199999999</v>
      </c>
      <c r="U51" s="21">
        <v>1.05</v>
      </c>
      <c r="V51" s="22">
        <f t="shared" si="8"/>
        <v>35083.062</v>
      </c>
      <c r="W51" s="21">
        <v>1.44</v>
      </c>
      <c r="X51" s="22">
        <f t="shared" si="9"/>
        <v>48113.91359999999</v>
      </c>
      <c r="Y51" s="21">
        <v>3.02</v>
      </c>
      <c r="Z51" s="22">
        <f t="shared" si="10"/>
        <v>100905.5688</v>
      </c>
      <c r="AA51" s="21"/>
      <c r="AB51" s="22">
        <f t="shared" si="11"/>
        <v>0</v>
      </c>
    </row>
    <row r="52" spans="1:28" ht="12.75">
      <c r="A52" s="18">
        <v>45</v>
      </c>
      <c r="B52" s="2" t="s">
        <v>53</v>
      </c>
      <c r="C52" s="10">
        <v>3264.2</v>
      </c>
      <c r="D52" s="2" t="s">
        <v>19</v>
      </c>
      <c r="E52" s="3">
        <v>9.52</v>
      </c>
      <c r="F52" s="3">
        <v>2.32</v>
      </c>
      <c r="G52" s="4">
        <f t="shared" si="1"/>
        <v>90875.328</v>
      </c>
      <c r="H52" s="3">
        <f t="shared" si="0"/>
        <v>7.199999999999999</v>
      </c>
      <c r="I52" s="21">
        <v>1.96</v>
      </c>
      <c r="J52" s="22">
        <f t="shared" si="2"/>
        <v>76773.984</v>
      </c>
      <c r="K52" s="21">
        <v>0.08</v>
      </c>
      <c r="L52" s="22">
        <f t="shared" si="3"/>
        <v>3133.6319999999996</v>
      </c>
      <c r="M52" s="21">
        <v>0.04</v>
      </c>
      <c r="N52" s="22">
        <f t="shared" si="4"/>
        <v>1566.8159999999998</v>
      </c>
      <c r="O52" s="21">
        <v>0.75</v>
      </c>
      <c r="P52" s="22">
        <f t="shared" si="5"/>
        <v>29377.799999999996</v>
      </c>
      <c r="Q52" s="21">
        <v>0.05</v>
      </c>
      <c r="R52" s="22">
        <f t="shared" si="6"/>
        <v>1958.52</v>
      </c>
      <c r="S52" s="21">
        <v>0.2</v>
      </c>
      <c r="T52" s="22">
        <f t="shared" si="7"/>
        <v>7834.08</v>
      </c>
      <c r="U52" s="21">
        <v>1.05</v>
      </c>
      <c r="V52" s="22">
        <f t="shared" si="8"/>
        <v>41128.92</v>
      </c>
      <c r="W52" s="21">
        <v>1.3</v>
      </c>
      <c r="X52" s="22">
        <f t="shared" si="9"/>
        <v>50921.520000000004</v>
      </c>
      <c r="Y52" s="21">
        <v>1.77</v>
      </c>
      <c r="Z52" s="22">
        <f t="shared" si="10"/>
        <v>69331.60800000001</v>
      </c>
      <c r="AA52" s="21"/>
      <c r="AB52" s="22">
        <f t="shared" si="11"/>
        <v>0</v>
      </c>
    </row>
    <row r="53" spans="1:28" s="14" customFormat="1" ht="12.75">
      <c r="A53" s="19">
        <v>46</v>
      </c>
      <c r="B53" s="6" t="s">
        <v>54</v>
      </c>
      <c r="C53" s="12">
        <v>642.3</v>
      </c>
      <c r="D53" s="6" t="s">
        <v>0</v>
      </c>
      <c r="E53" s="5">
        <v>11.5</v>
      </c>
      <c r="F53" s="5">
        <v>2.46</v>
      </c>
      <c r="G53" s="13">
        <f t="shared" si="1"/>
        <v>18960.695999999996</v>
      </c>
      <c r="H53" s="5">
        <f t="shared" si="0"/>
        <v>9.04</v>
      </c>
      <c r="I53" s="25">
        <v>2.5</v>
      </c>
      <c r="J53" s="23">
        <f t="shared" si="2"/>
        <v>19269</v>
      </c>
      <c r="K53" s="25">
        <v>0</v>
      </c>
      <c r="L53" s="23">
        <f t="shared" si="3"/>
        <v>0</v>
      </c>
      <c r="M53" s="25">
        <v>0.03</v>
      </c>
      <c r="N53" s="23">
        <f t="shared" si="4"/>
        <v>231.22799999999998</v>
      </c>
      <c r="O53" s="25">
        <v>0.75</v>
      </c>
      <c r="P53" s="23">
        <f t="shared" si="5"/>
        <v>5780.7</v>
      </c>
      <c r="Q53" s="25">
        <v>0.05</v>
      </c>
      <c r="R53" s="23">
        <f t="shared" si="6"/>
        <v>385.38</v>
      </c>
      <c r="S53" s="25">
        <v>0.25</v>
      </c>
      <c r="T53" s="23">
        <f t="shared" si="7"/>
        <v>1926.8999999999999</v>
      </c>
      <c r="U53" s="25">
        <v>1.05</v>
      </c>
      <c r="V53" s="23">
        <f t="shared" si="8"/>
        <v>8092.98</v>
      </c>
      <c r="W53" s="25">
        <v>0.97</v>
      </c>
      <c r="X53" s="23">
        <f t="shared" si="9"/>
        <v>7476.371999999999</v>
      </c>
      <c r="Y53" s="25">
        <v>3.44</v>
      </c>
      <c r="Z53" s="23">
        <f t="shared" si="10"/>
        <v>26514.143999999997</v>
      </c>
      <c r="AA53" s="25"/>
      <c r="AB53" s="23">
        <f t="shared" si="11"/>
        <v>0</v>
      </c>
    </row>
    <row r="54" spans="1:28" ht="12.75">
      <c r="A54" s="18">
        <v>47</v>
      </c>
      <c r="B54" s="2" t="s">
        <v>55</v>
      </c>
      <c r="C54" s="10">
        <v>3413.12</v>
      </c>
      <c r="D54" s="2" t="s">
        <v>52</v>
      </c>
      <c r="E54" s="3">
        <v>9.52</v>
      </c>
      <c r="F54" s="3">
        <v>1.03</v>
      </c>
      <c r="G54" s="4">
        <f t="shared" si="1"/>
        <v>42186.163199999995</v>
      </c>
      <c r="H54" s="3">
        <f t="shared" si="0"/>
        <v>8.49</v>
      </c>
      <c r="I54" s="21">
        <v>2.24</v>
      </c>
      <c r="J54" s="22">
        <f t="shared" si="2"/>
        <v>91744.66560000001</v>
      </c>
      <c r="K54" s="21">
        <v>0.08</v>
      </c>
      <c r="L54" s="22">
        <f t="shared" si="3"/>
        <v>3276.5951999999997</v>
      </c>
      <c r="M54" s="21">
        <v>0.04</v>
      </c>
      <c r="N54" s="22">
        <f t="shared" si="4"/>
        <v>1638.2975999999999</v>
      </c>
      <c r="O54" s="21">
        <v>0.75</v>
      </c>
      <c r="P54" s="22">
        <f t="shared" si="5"/>
        <v>30718.08</v>
      </c>
      <c r="Q54" s="21">
        <v>0.05</v>
      </c>
      <c r="R54" s="22">
        <f t="shared" si="6"/>
        <v>2047.872</v>
      </c>
      <c r="S54" s="21">
        <v>0.19</v>
      </c>
      <c r="T54" s="22">
        <f t="shared" si="7"/>
        <v>7781.9136</v>
      </c>
      <c r="U54" s="21">
        <v>1.05</v>
      </c>
      <c r="V54" s="22">
        <f t="shared" si="8"/>
        <v>43005.312</v>
      </c>
      <c r="W54" s="21">
        <v>1.26</v>
      </c>
      <c r="X54" s="22">
        <f t="shared" si="9"/>
        <v>51606.37439999999</v>
      </c>
      <c r="Y54" s="21">
        <v>2.83</v>
      </c>
      <c r="Z54" s="22">
        <f t="shared" si="10"/>
        <v>115909.5552</v>
      </c>
      <c r="AA54" s="21"/>
      <c r="AB54" s="22">
        <f t="shared" si="11"/>
        <v>0</v>
      </c>
    </row>
    <row r="55" spans="1:28" ht="12.75">
      <c r="A55" s="18">
        <v>48</v>
      </c>
      <c r="B55" s="2" t="s">
        <v>56</v>
      </c>
      <c r="C55" s="10">
        <v>838.2</v>
      </c>
      <c r="D55" s="2" t="s">
        <v>0</v>
      </c>
      <c r="E55" s="3">
        <v>11.5</v>
      </c>
      <c r="F55" s="3">
        <v>2.96</v>
      </c>
      <c r="G55" s="4">
        <f t="shared" si="1"/>
        <v>29772.864</v>
      </c>
      <c r="H55" s="3">
        <f t="shared" si="0"/>
        <v>8.54</v>
      </c>
      <c r="I55" s="21">
        <v>2.5</v>
      </c>
      <c r="J55" s="22">
        <f t="shared" si="2"/>
        <v>25146</v>
      </c>
      <c r="K55" s="21">
        <v>0.07</v>
      </c>
      <c r="L55" s="22">
        <f t="shared" si="3"/>
        <v>704.0880000000001</v>
      </c>
      <c r="M55" s="21">
        <v>0.09</v>
      </c>
      <c r="N55" s="22">
        <f t="shared" si="4"/>
        <v>905.2560000000001</v>
      </c>
      <c r="O55" s="21">
        <v>0.75</v>
      </c>
      <c r="P55" s="22">
        <f t="shared" si="5"/>
        <v>7543.800000000001</v>
      </c>
      <c r="Q55" s="21">
        <v>0.05</v>
      </c>
      <c r="R55" s="22">
        <f t="shared" si="6"/>
        <v>502.9200000000001</v>
      </c>
      <c r="S55" s="21">
        <v>0.46</v>
      </c>
      <c r="T55" s="22">
        <f t="shared" si="7"/>
        <v>4626.8640000000005</v>
      </c>
      <c r="U55" s="21">
        <v>1.05</v>
      </c>
      <c r="V55" s="22">
        <f t="shared" si="8"/>
        <v>10561.320000000002</v>
      </c>
      <c r="W55" s="21">
        <v>1.44</v>
      </c>
      <c r="X55" s="22">
        <f t="shared" si="9"/>
        <v>14484.096000000001</v>
      </c>
      <c r="Y55" s="21">
        <v>2.13</v>
      </c>
      <c r="Z55" s="22">
        <f t="shared" si="10"/>
        <v>21424.392</v>
      </c>
      <c r="AA55" s="21"/>
      <c r="AB55" s="22">
        <f t="shared" si="11"/>
        <v>0</v>
      </c>
    </row>
    <row r="56" spans="1:28" ht="12.75">
      <c r="A56" s="18">
        <v>49</v>
      </c>
      <c r="B56" s="2" t="s">
        <v>57</v>
      </c>
      <c r="C56" s="10">
        <v>388.1</v>
      </c>
      <c r="D56" s="2" t="s">
        <v>0</v>
      </c>
      <c r="E56" s="3">
        <v>11.5</v>
      </c>
      <c r="F56" s="3">
        <v>3.19</v>
      </c>
      <c r="G56" s="4">
        <f t="shared" si="1"/>
        <v>14856.468</v>
      </c>
      <c r="H56" s="3">
        <f t="shared" si="0"/>
        <v>8.31</v>
      </c>
      <c r="I56" s="21">
        <v>2.5</v>
      </c>
      <c r="J56" s="22">
        <f t="shared" si="2"/>
        <v>11643</v>
      </c>
      <c r="K56" s="21">
        <v>0.07</v>
      </c>
      <c r="L56" s="22">
        <f t="shared" si="3"/>
        <v>326.0040000000001</v>
      </c>
      <c r="M56" s="21">
        <v>0.1</v>
      </c>
      <c r="N56" s="22">
        <f t="shared" si="4"/>
        <v>465.72</v>
      </c>
      <c r="O56" s="21">
        <v>0.75</v>
      </c>
      <c r="P56" s="22">
        <f t="shared" si="5"/>
        <v>3492.9000000000005</v>
      </c>
      <c r="Q56" s="21">
        <v>0.05</v>
      </c>
      <c r="R56" s="22">
        <f t="shared" si="6"/>
        <v>232.86</v>
      </c>
      <c r="S56" s="21">
        <v>0.44</v>
      </c>
      <c r="T56" s="22">
        <f t="shared" si="7"/>
        <v>2049.168</v>
      </c>
      <c r="U56" s="21">
        <v>1.05</v>
      </c>
      <c r="V56" s="22">
        <f t="shared" si="8"/>
        <v>4890.06</v>
      </c>
      <c r="W56" s="21">
        <v>1.59</v>
      </c>
      <c r="X56" s="22">
        <f t="shared" si="9"/>
        <v>7404.948</v>
      </c>
      <c r="Y56" s="21">
        <v>1.76</v>
      </c>
      <c r="Z56" s="22">
        <f t="shared" si="10"/>
        <v>8196.672</v>
      </c>
      <c r="AA56" s="21"/>
      <c r="AB56" s="22">
        <f t="shared" si="11"/>
        <v>0</v>
      </c>
    </row>
    <row r="57" spans="1:28" ht="12.75">
      <c r="A57" s="18">
        <v>50</v>
      </c>
      <c r="B57" s="2" t="s">
        <v>58</v>
      </c>
      <c r="C57" s="10">
        <v>894.3</v>
      </c>
      <c r="D57" s="2" t="s">
        <v>0</v>
      </c>
      <c r="E57" s="3">
        <v>11.5</v>
      </c>
      <c r="F57" s="3">
        <v>2.17</v>
      </c>
      <c r="G57" s="4">
        <f t="shared" si="1"/>
        <v>23287.572</v>
      </c>
      <c r="H57" s="3">
        <f t="shared" si="0"/>
        <v>9.33</v>
      </c>
      <c r="I57" s="21">
        <v>2.5</v>
      </c>
      <c r="J57" s="22">
        <f t="shared" si="2"/>
        <v>26829</v>
      </c>
      <c r="K57" s="21">
        <v>0.07</v>
      </c>
      <c r="L57" s="22">
        <f t="shared" si="3"/>
        <v>751.2120000000001</v>
      </c>
      <c r="M57" s="21">
        <v>0</v>
      </c>
      <c r="N57" s="22">
        <f t="shared" si="4"/>
        <v>0</v>
      </c>
      <c r="O57" s="21">
        <v>0.75</v>
      </c>
      <c r="P57" s="22">
        <f t="shared" si="5"/>
        <v>8048.699999999999</v>
      </c>
      <c r="Q57" s="21">
        <v>0.05</v>
      </c>
      <c r="R57" s="22">
        <f t="shared" si="6"/>
        <v>536.58</v>
      </c>
      <c r="S57" s="21">
        <v>0.52</v>
      </c>
      <c r="T57" s="22">
        <f t="shared" si="7"/>
        <v>5580.432</v>
      </c>
      <c r="U57" s="21">
        <v>1.05</v>
      </c>
      <c r="V57" s="22">
        <f t="shared" si="8"/>
        <v>11268.18</v>
      </c>
      <c r="W57" s="21">
        <v>1.79</v>
      </c>
      <c r="X57" s="22">
        <f t="shared" si="9"/>
        <v>19209.564</v>
      </c>
      <c r="Y57" s="21">
        <v>2.6</v>
      </c>
      <c r="Z57" s="22">
        <f t="shared" si="10"/>
        <v>27902.159999999996</v>
      </c>
      <c r="AA57" s="21"/>
      <c r="AB57" s="22">
        <f t="shared" si="11"/>
        <v>0</v>
      </c>
    </row>
    <row r="58" spans="1:28" ht="12.75">
      <c r="A58" s="18">
        <v>51</v>
      </c>
      <c r="B58" s="2" t="s">
        <v>59</v>
      </c>
      <c r="C58" s="10">
        <v>996.5</v>
      </c>
      <c r="D58" s="2" t="s">
        <v>0</v>
      </c>
      <c r="E58" s="3">
        <v>11.5</v>
      </c>
      <c r="F58" s="3">
        <v>2.58</v>
      </c>
      <c r="G58" s="4">
        <f t="shared" si="1"/>
        <v>30851.640000000003</v>
      </c>
      <c r="H58" s="3">
        <f t="shared" si="0"/>
        <v>8.92</v>
      </c>
      <c r="I58" s="21">
        <v>2.5</v>
      </c>
      <c r="J58" s="22">
        <f t="shared" si="2"/>
        <v>29895</v>
      </c>
      <c r="K58" s="21">
        <v>0.07</v>
      </c>
      <c r="L58" s="22">
        <f t="shared" si="3"/>
        <v>837.0600000000002</v>
      </c>
      <c r="M58" s="21">
        <v>0</v>
      </c>
      <c r="N58" s="22">
        <f t="shared" si="4"/>
        <v>0</v>
      </c>
      <c r="O58" s="21">
        <v>0.75</v>
      </c>
      <c r="P58" s="22">
        <f t="shared" si="5"/>
        <v>8968.5</v>
      </c>
      <c r="Q58" s="21">
        <v>0.05</v>
      </c>
      <c r="R58" s="22">
        <f t="shared" si="6"/>
        <v>597.9000000000001</v>
      </c>
      <c r="S58" s="21">
        <v>0.47</v>
      </c>
      <c r="T58" s="22">
        <f t="shared" si="7"/>
        <v>5620.259999999999</v>
      </c>
      <c r="U58" s="21">
        <v>1.05</v>
      </c>
      <c r="V58" s="22">
        <f t="shared" si="8"/>
        <v>12555.900000000001</v>
      </c>
      <c r="W58" s="21">
        <v>1.47</v>
      </c>
      <c r="X58" s="22">
        <f t="shared" si="9"/>
        <v>17578.260000000002</v>
      </c>
      <c r="Y58" s="21">
        <v>2.56</v>
      </c>
      <c r="Z58" s="22">
        <f t="shared" si="10"/>
        <v>30612.48</v>
      </c>
      <c r="AA58" s="21"/>
      <c r="AB58" s="22">
        <f t="shared" si="11"/>
        <v>0</v>
      </c>
    </row>
    <row r="59" spans="1:28" ht="12.75">
      <c r="A59" s="18">
        <v>52</v>
      </c>
      <c r="B59" s="2" t="s">
        <v>60</v>
      </c>
      <c r="C59" s="10">
        <v>865</v>
      </c>
      <c r="D59" s="2" t="s">
        <v>137</v>
      </c>
      <c r="E59" s="3">
        <v>8.5</v>
      </c>
      <c r="F59" s="3">
        <v>0.2</v>
      </c>
      <c r="G59" s="4">
        <f t="shared" si="1"/>
        <v>2076</v>
      </c>
      <c r="H59" s="3">
        <f t="shared" si="0"/>
        <v>8.3</v>
      </c>
      <c r="I59" s="21">
        <v>1.5</v>
      </c>
      <c r="J59" s="22">
        <f t="shared" si="2"/>
        <v>15570</v>
      </c>
      <c r="K59" s="21">
        <v>0.06</v>
      </c>
      <c r="L59" s="22">
        <f t="shared" si="3"/>
        <v>622.8</v>
      </c>
      <c r="M59" s="21">
        <v>0.06</v>
      </c>
      <c r="N59" s="22">
        <f t="shared" si="4"/>
        <v>622.8</v>
      </c>
      <c r="O59" s="21">
        <v>0.75</v>
      </c>
      <c r="P59" s="22">
        <f t="shared" si="5"/>
        <v>7785</v>
      </c>
      <c r="Q59" s="21">
        <v>0.05</v>
      </c>
      <c r="R59" s="22">
        <f t="shared" si="6"/>
        <v>519</v>
      </c>
      <c r="S59" s="21">
        <v>0</v>
      </c>
      <c r="T59" s="22">
        <f t="shared" si="7"/>
        <v>0</v>
      </c>
      <c r="U59" s="21">
        <v>1.05</v>
      </c>
      <c r="V59" s="22">
        <f t="shared" si="8"/>
        <v>10899</v>
      </c>
      <c r="W59" s="21">
        <v>1.53</v>
      </c>
      <c r="X59" s="22">
        <f t="shared" si="9"/>
        <v>15881.400000000001</v>
      </c>
      <c r="Y59" s="21">
        <v>3.3</v>
      </c>
      <c r="Z59" s="22">
        <f t="shared" si="10"/>
        <v>34254</v>
      </c>
      <c r="AA59" s="21"/>
      <c r="AB59" s="22">
        <f t="shared" si="11"/>
        <v>0</v>
      </c>
    </row>
    <row r="60" spans="1:28" ht="12.75">
      <c r="A60" s="18">
        <v>53</v>
      </c>
      <c r="B60" s="2" t="s">
        <v>61</v>
      </c>
      <c r="C60" s="10">
        <v>2788</v>
      </c>
      <c r="D60" s="2" t="s">
        <v>137</v>
      </c>
      <c r="E60" s="3">
        <v>8.5</v>
      </c>
      <c r="F60" s="3">
        <v>0</v>
      </c>
      <c r="G60" s="4">
        <f t="shared" si="1"/>
        <v>0</v>
      </c>
      <c r="H60" s="3">
        <f t="shared" si="0"/>
        <v>8.5</v>
      </c>
      <c r="I60" s="21">
        <v>1.5</v>
      </c>
      <c r="J60" s="22">
        <f t="shared" si="2"/>
        <v>50184</v>
      </c>
      <c r="K60" s="21">
        <v>0</v>
      </c>
      <c r="L60" s="22">
        <f t="shared" si="3"/>
        <v>0</v>
      </c>
      <c r="M60" s="21">
        <v>0.05</v>
      </c>
      <c r="N60" s="22">
        <f t="shared" si="4"/>
        <v>1672.8000000000002</v>
      </c>
      <c r="O60" s="21">
        <v>0.75</v>
      </c>
      <c r="P60" s="22">
        <f t="shared" si="5"/>
        <v>25092</v>
      </c>
      <c r="Q60" s="21">
        <v>0.05</v>
      </c>
      <c r="R60" s="22">
        <f t="shared" si="6"/>
        <v>1672.8000000000002</v>
      </c>
      <c r="S60" s="21">
        <v>0</v>
      </c>
      <c r="T60" s="22">
        <f t="shared" si="7"/>
        <v>0</v>
      </c>
      <c r="U60" s="21">
        <v>1.05</v>
      </c>
      <c r="V60" s="22">
        <f t="shared" si="8"/>
        <v>35128.8</v>
      </c>
      <c r="W60" s="21">
        <v>1.62</v>
      </c>
      <c r="X60" s="22">
        <f t="shared" si="9"/>
        <v>54198.72</v>
      </c>
      <c r="Y60" s="21">
        <v>3.48</v>
      </c>
      <c r="Z60" s="22">
        <f t="shared" si="10"/>
        <v>116426.88</v>
      </c>
      <c r="AA60" s="21"/>
      <c r="AB60" s="22">
        <f t="shared" si="11"/>
        <v>0</v>
      </c>
    </row>
    <row r="61" spans="1:28" ht="12.75">
      <c r="A61" s="18">
        <v>54</v>
      </c>
      <c r="B61" s="2" t="s">
        <v>62</v>
      </c>
      <c r="C61" s="10">
        <v>1296.6</v>
      </c>
      <c r="D61" s="2" t="s">
        <v>52</v>
      </c>
      <c r="E61" s="3">
        <v>9.52</v>
      </c>
      <c r="F61" s="3">
        <v>1.41</v>
      </c>
      <c r="G61" s="4">
        <f t="shared" si="1"/>
        <v>21938.471999999994</v>
      </c>
      <c r="H61" s="3">
        <f t="shared" si="0"/>
        <v>8.11</v>
      </c>
      <c r="I61" s="21">
        <v>2.24</v>
      </c>
      <c r="J61" s="22">
        <f t="shared" si="2"/>
        <v>34852.608</v>
      </c>
      <c r="K61" s="21">
        <v>0.07</v>
      </c>
      <c r="L61" s="22">
        <f t="shared" si="3"/>
        <v>1089.144</v>
      </c>
      <c r="M61" s="21">
        <v>0.05</v>
      </c>
      <c r="N61" s="22">
        <f t="shared" si="4"/>
        <v>777.96</v>
      </c>
      <c r="O61" s="21">
        <v>0.75</v>
      </c>
      <c r="P61" s="22">
        <f t="shared" si="5"/>
        <v>11669.4</v>
      </c>
      <c r="Q61" s="21">
        <v>0.05</v>
      </c>
      <c r="R61" s="22">
        <f t="shared" si="6"/>
        <v>777.96</v>
      </c>
      <c r="S61" s="21">
        <v>0.2</v>
      </c>
      <c r="T61" s="22">
        <f t="shared" si="7"/>
        <v>3111.84</v>
      </c>
      <c r="U61" s="21">
        <v>1.05</v>
      </c>
      <c r="V61" s="22">
        <f t="shared" si="8"/>
        <v>16337.16</v>
      </c>
      <c r="W61" s="21">
        <v>1.31</v>
      </c>
      <c r="X61" s="22">
        <f t="shared" si="9"/>
        <v>20382.552</v>
      </c>
      <c r="Y61" s="21">
        <v>2.39</v>
      </c>
      <c r="Z61" s="22">
        <f t="shared" si="10"/>
        <v>37186.488</v>
      </c>
      <c r="AA61" s="21"/>
      <c r="AB61" s="22">
        <f t="shared" si="11"/>
        <v>0</v>
      </c>
    </row>
    <row r="62" spans="1:28" ht="12.75">
      <c r="A62" s="18">
        <v>55</v>
      </c>
      <c r="B62" s="2" t="s">
        <v>63</v>
      </c>
      <c r="C62" s="10">
        <v>3582.2</v>
      </c>
      <c r="D62" s="2" t="s">
        <v>52</v>
      </c>
      <c r="E62" s="3">
        <v>9.52</v>
      </c>
      <c r="F62" s="3">
        <v>0.81</v>
      </c>
      <c r="G62" s="4">
        <f t="shared" si="1"/>
        <v>34818.984</v>
      </c>
      <c r="H62" s="3">
        <f t="shared" si="0"/>
        <v>8.709999999999999</v>
      </c>
      <c r="I62" s="21">
        <v>2.24</v>
      </c>
      <c r="J62" s="22">
        <f t="shared" si="2"/>
        <v>96289.53600000001</v>
      </c>
      <c r="K62" s="21">
        <v>0.08</v>
      </c>
      <c r="L62" s="22">
        <f t="shared" si="3"/>
        <v>3438.9119999999994</v>
      </c>
      <c r="M62" s="21">
        <v>0.04</v>
      </c>
      <c r="N62" s="22">
        <f t="shared" si="4"/>
        <v>1719.4559999999997</v>
      </c>
      <c r="O62" s="21">
        <v>0.75</v>
      </c>
      <c r="P62" s="22">
        <f t="shared" si="5"/>
        <v>32239.799999999996</v>
      </c>
      <c r="Q62" s="21">
        <v>0.05</v>
      </c>
      <c r="R62" s="22">
        <f t="shared" si="6"/>
        <v>2149.32</v>
      </c>
      <c r="S62" s="21">
        <v>0.19</v>
      </c>
      <c r="T62" s="22">
        <f t="shared" si="7"/>
        <v>8167.415999999999</v>
      </c>
      <c r="U62" s="21">
        <v>1.05</v>
      </c>
      <c r="V62" s="22">
        <f t="shared" si="8"/>
        <v>45135.72</v>
      </c>
      <c r="W62" s="21">
        <v>1.15</v>
      </c>
      <c r="X62" s="22">
        <f t="shared" si="9"/>
        <v>49434.36</v>
      </c>
      <c r="Y62" s="21">
        <v>3.16</v>
      </c>
      <c r="Z62" s="22">
        <f t="shared" si="10"/>
        <v>135837.024</v>
      </c>
      <c r="AA62" s="21"/>
      <c r="AB62" s="22">
        <f t="shared" si="11"/>
        <v>0</v>
      </c>
    </row>
    <row r="63" spans="1:28" ht="12.75">
      <c r="A63" s="18">
        <v>56</v>
      </c>
      <c r="B63" s="2" t="s">
        <v>64</v>
      </c>
      <c r="C63" s="10">
        <v>1775.4</v>
      </c>
      <c r="D63" s="2" t="s">
        <v>0</v>
      </c>
      <c r="E63" s="3">
        <v>11.5</v>
      </c>
      <c r="F63" s="3">
        <v>3.69</v>
      </c>
      <c r="G63" s="4">
        <f t="shared" si="1"/>
        <v>78614.712</v>
      </c>
      <c r="H63" s="3">
        <f t="shared" si="0"/>
        <v>7.8100000000000005</v>
      </c>
      <c r="I63" s="21">
        <v>2.5</v>
      </c>
      <c r="J63" s="22">
        <f t="shared" si="2"/>
        <v>53262</v>
      </c>
      <c r="K63" s="21">
        <v>0.07</v>
      </c>
      <c r="L63" s="22">
        <f t="shared" si="3"/>
        <v>1491.3360000000002</v>
      </c>
      <c r="M63" s="21">
        <v>0.05</v>
      </c>
      <c r="N63" s="22">
        <f t="shared" si="4"/>
        <v>1065.2400000000002</v>
      </c>
      <c r="O63" s="21">
        <v>0.75</v>
      </c>
      <c r="P63" s="22">
        <f t="shared" si="5"/>
        <v>15978.600000000002</v>
      </c>
      <c r="Q63" s="21">
        <v>0.05</v>
      </c>
      <c r="R63" s="22">
        <f t="shared" si="6"/>
        <v>1065.2400000000002</v>
      </c>
      <c r="S63" s="21">
        <v>0.39</v>
      </c>
      <c r="T63" s="22">
        <f t="shared" si="7"/>
        <v>8308.872000000001</v>
      </c>
      <c r="U63" s="21">
        <v>1.05</v>
      </c>
      <c r="V63" s="22">
        <f t="shared" si="8"/>
        <v>22370.04</v>
      </c>
      <c r="W63" s="21">
        <v>1.29</v>
      </c>
      <c r="X63" s="22">
        <f t="shared" si="9"/>
        <v>27483.192000000003</v>
      </c>
      <c r="Y63" s="21">
        <v>1.66</v>
      </c>
      <c r="Z63" s="22">
        <f t="shared" si="10"/>
        <v>35365.968</v>
      </c>
      <c r="AA63" s="21"/>
      <c r="AB63" s="22">
        <f t="shared" si="11"/>
        <v>0</v>
      </c>
    </row>
    <row r="64" spans="1:28" ht="12.75">
      <c r="A64" s="18">
        <v>57</v>
      </c>
      <c r="B64" s="2" t="s">
        <v>65</v>
      </c>
      <c r="C64" s="10">
        <v>2829.7</v>
      </c>
      <c r="D64" s="2" t="s">
        <v>0</v>
      </c>
      <c r="E64" s="3">
        <v>11.5</v>
      </c>
      <c r="F64" s="5">
        <v>0.78</v>
      </c>
      <c r="G64" s="4">
        <f t="shared" si="1"/>
        <v>26485.992</v>
      </c>
      <c r="H64" s="3">
        <f t="shared" si="0"/>
        <v>10.72</v>
      </c>
      <c r="I64" s="21">
        <v>2.5</v>
      </c>
      <c r="J64" s="22">
        <f t="shared" si="2"/>
        <v>84891</v>
      </c>
      <c r="K64" s="21">
        <v>0.08</v>
      </c>
      <c r="L64" s="22">
        <f t="shared" si="3"/>
        <v>2716.5119999999997</v>
      </c>
      <c r="M64" s="21">
        <v>0.03</v>
      </c>
      <c r="N64" s="22">
        <f t="shared" si="4"/>
        <v>1018.6919999999999</v>
      </c>
      <c r="O64" s="21">
        <v>0.75</v>
      </c>
      <c r="P64" s="22">
        <f t="shared" si="5"/>
        <v>25467.299999999996</v>
      </c>
      <c r="Q64" s="21">
        <v>0.05</v>
      </c>
      <c r="R64" s="22">
        <f t="shared" si="6"/>
        <v>1697.8199999999997</v>
      </c>
      <c r="S64" s="21">
        <v>0.66</v>
      </c>
      <c r="T64" s="22">
        <f t="shared" si="7"/>
        <v>22411.224</v>
      </c>
      <c r="U64" s="21">
        <v>1.05</v>
      </c>
      <c r="V64" s="22">
        <f t="shared" si="8"/>
        <v>35654.22</v>
      </c>
      <c r="W64" s="21">
        <v>2.17</v>
      </c>
      <c r="X64" s="22">
        <f t="shared" si="9"/>
        <v>73685.38799999999</v>
      </c>
      <c r="Y64" s="21">
        <v>3.43</v>
      </c>
      <c r="Z64" s="22">
        <f t="shared" si="10"/>
        <v>116470.45199999999</v>
      </c>
      <c r="AA64" s="21"/>
      <c r="AB64" s="22">
        <f t="shared" si="11"/>
        <v>0</v>
      </c>
    </row>
    <row r="65" spans="1:28" ht="12.75">
      <c r="A65" s="18">
        <v>58</v>
      </c>
      <c r="B65" s="2" t="s">
        <v>66</v>
      </c>
      <c r="C65" s="10">
        <v>3282.49</v>
      </c>
      <c r="D65" s="2" t="s">
        <v>19</v>
      </c>
      <c r="E65" s="3">
        <v>9.52</v>
      </c>
      <c r="F65" s="3">
        <v>2.17</v>
      </c>
      <c r="G65" s="4">
        <f t="shared" si="1"/>
        <v>85476.03959999999</v>
      </c>
      <c r="H65" s="3">
        <f t="shared" si="0"/>
        <v>7.35</v>
      </c>
      <c r="I65" s="21">
        <v>1.96</v>
      </c>
      <c r="J65" s="22">
        <f t="shared" si="2"/>
        <v>77204.1648</v>
      </c>
      <c r="K65" s="21">
        <v>0.07</v>
      </c>
      <c r="L65" s="22">
        <f t="shared" si="3"/>
        <v>2757.2916</v>
      </c>
      <c r="M65" s="21">
        <v>0.04</v>
      </c>
      <c r="N65" s="22">
        <f t="shared" si="4"/>
        <v>1575.5952</v>
      </c>
      <c r="O65" s="21">
        <v>0.75</v>
      </c>
      <c r="P65" s="22">
        <f t="shared" si="5"/>
        <v>29542.409999999996</v>
      </c>
      <c r="Q65" s="21">
        <v>0.05</v>
      </c>
      <c r="R65" s="22">
        <f t="shared" si="6"/>
        <v>1969.4940000000001</v>
      </c>
      <c r="S65" s="21">
        <v>0.2</v>
      </c>
      <c r="T65" s="22">
        <f t="shared" si="7"/>
        <v>7877.976000000001</v>
      </c>
      <c r="U65" s="21">
        <v>1.05</v>
      </c>
      <c r="V65" s="22">
        <f t="shared" si="8"/>
        <v>41359.374</v>
      </c>
      <c r="W65" s="21">
        <v>1.3</v>
      </c>
      <c r="X65" s="22">
        <f t="shared" si="9"/>
        <v>51206.844</v>
      </c>
      <c r="Y65" s="21">
        <v>1.93</v>
      </c>
      <c r="Z65" s="22">
        <f t="shared" si="10"/>
        <v>76022.4684</v>
      </c>
      <c r="AA65" s="21"/>
      <c r="AB65" s="22">
        <f t="shared" si="11"/>
        <v>0</v>
      </c>
    </row>
    <row r="66" spans="1:28" ht="12.75">
      <c r="A66" s="18">
        <v>59</v>
      </c>
      <c r="B66" s="2" t="s">
        <v>67</v>
      </c>
      <c r="C66" s="10">
        <v>5307.7</v>
      </c>
      <c r="D66" s="2" t="s">
        <v>0</v>
      </c>
      <c r="E66" s="3">
        <v>11.5</v>
      </c>
      <c r="F66" s="3">
        <v>2.34</v>
      </c>
      <c r="G66" s="4">
        <f t="shared" si="1"/>
        <v>149040.216</v>
      </c>
      <c r="H66" s="3">
        <f t="shared" si="0"/>
        <v>9.16</v>
      </c>
      <c r="I66" s="21">
        <v>2.5</v>
      </c>
      <c r="J66" s="22">
        <f t="shared" si="2"/>
        <v>159231</v>
      </c>
      <c r="K66" s="21">
        <v>0.09</v>
      </c>
      <c r="L66" s="22">
        <f t="shared" si="3"/>
        <v>5732.316</v>
      </c>
      <c r="M66" s="21">
        <v>0.04</v>
      </c>
      <c r="N66" s="22">
        <f t="shared" si="4"/>
        <v>2547.696</v>
      </c>
      <c r="O66" s="21">
        <v>0.75</v>
      </c>
      <c r="P66" s="22">
        <f t="shared" si="5"/>
        <v>47769.299999999996</v>
      </c>
      <c r="Q66" s="21">
        <v>0.05</v>
      </c>
      <c r="R66" s="22">
        <f t="shared" si="6"/>
        <v>3184.62</v>
      </c>
      <c r="S66" s="21">
        <v>0.49</v>
      </c>
      <c r="T66" s="22">
        <f t="shared" si="7"/>
        <v>31209.275999999998</v>
      </c>
      <c r="U66" s="21">
        <v>1.05</v>
      </c>
      <c r="V66" s="22">
        <f t="shared" si="8"/>
        <v>66877.02</v>
      </c>
      <c r="W66" s="21">
        <v>1.31</v>
      </c>
      <c r="X66" s="22">
        <f t="shared" si="9"/>
        <v>83437.04400000001</v>
      </c>
      <c r="Y66" s="21">
        <v>2.88</v>
      </c>
      <c r="Z66" s="22">
        <f t="shared" si="10"/>
        <v>183434.112</v>
      </c>
      <c r="AA66" s="21"/>
      <c r="AB66" s="22">
        <f t="shared" si="11"/>
        <v>0</v>
      </c>
    </row>
    <row r="67" spans="1:28" ht="12.75">
      <c r="A67" s="18">
        <v>60</v>
      </c>
      <c r="B67" s="2" t="s">
        <v>68</v>
      </c>
      <c r="C67" s="10">
        <v>4556.9</v>
      </c>
      <c r="D67" s="2" t="s">
        <v>19</v>
      </c>
      <c r="E67" s="3">
        <v>9.52</v>
      </c>
      <c r="F67" s="3">
        <v>2.25</v>
      </c>
      <c r="G67" s="4">
        <f t="shared" si="1"/>
        <v>123036.29999999999</v>
      </c>
      <c r="H67" s="3">
        <f t="shared" si="0"/>
        <v>7.27</v>
      </c>
      <c r="I67" s="21">
        <v>1.96</v>
      </c>
      <c r="J67" s="22">
        <f t="shared" si="2"/>
        <v>107178.288</v>
      </c>
      <c r="K67" s="21">
        <v>0.07</v>
      </c>
      <c r="L67" s="22">
        <f t="shared" si="3"/>
        <v>3827.7960000000003</v>
      </c>
      <c r="M67" s="21">
        <v>0.04</v>
      </c>
      <c r="N67" s="22">
        <f t="shared" si="4"/>
        <v>2187.312</v>
      </c>
      <c r="O67" s="21">
        <v>0.75</v>
      </c>
      <c r="P67" s="22">
        <f t="shared" si="5"/>
        <v>41012.1</v>
      </c>
      <c r="Q67" s="21">
        <v>0.05</v>
      </c>
      <c r="R67" s="22">
        <f t="shared" si="6"/>
        <v>2734.14</v>
      </c>
      <c r="S67" s="21">
        <v>0.21</v>
      </c>
      <c r="T67" s="22">
        <f t="shared" si="7"/>
        <v>11483.387999999999</v>
      </c>
      <c r="U67" s="21">
        <v>1.05</v>
      </c>
      <c r="V67" s="22">
        <f t="shared" si="8"/>
        <v>57416.94</v>
      </c>
      <c r="W67" s="21">
        <v>1.36</v>
      </c>
      <c r="X67" s="22">
        <f t="shared" si="9"/>
        <v>74368.60800000001</v>
      </c>
      <c r="Y67" s="21">
        <v>1.78</v>
      </c>
      <c r="Z67" s="22">
        <f t="shared" si="10"/>
        <v>97335.38399999999</v>
      </c>
      <c r="AA67" s="21"/>
      <c r="AB67" s="22">
        <f t="shared" si="11"/>
        <v>0</v>
      </c>
    </row>
    <row r="68" spans="1:28" ht="12.75">
      <c r="A68" s="18">
        <v>61</v>
      </c>
      <c r="B68" s="2" t="s">
        <v>69</v>
      </c>
      <c r="C68" s="10">
        <v>107.6</v>
      </c>
      <c r="D68" s="2" t="s">
        <v>137</v>
      </c>
      <c r="E68" s="3">
        <v>8.5</v>
      </c>
      <c r="F68" s="3">
        <v>3.41</v>
      </c>
      <c r="G68" s="4">
        <f t="shared" si="1"/>
        <v>4402.992</v>
      </c>
      <c r="H68" s="3">
        <f t="shared" si="0"/>
        <v>5.09</v>
      </c>
      <c r="I68" s="21">
        <v>1.5</v>
      </c>
      <c r="J68" s="22">
        <f t="shared" si="2"/>
        <v>1936.7999999999997</v>
      </c>
      <c r="K68" s="21">
        <v>0.11</v>
      </c>
      <c r="L68" s="22">
        <f t="shared" si="3"/>
        <v>142.032</v>
      </c>
      <c r="M68" s="21">
        <v>0</v>
      </c>
      <c r="N68" s="22">
        <f t="shared" si="4"/>
        <v>0</v>
      </c>
      <c r="O68" s="21">
        <v>0.75</v>
      </c>
      <c r="P68" s="22">
        <f t="shared" si="5"/>
        <v>968.3999999999999</v>
      </c>
      <c r="Q68" s="21">
        <v>0.05</v>
      </c>
      <c r="R68" s="22">
        <f t="shared" si="6"/>
        <v>64.56</v>
      </c>
      <c r="S68" s="21">
        <v>0.2</v>
      </c>
      <c r="T68" s="22">
        <f t="shared" si="7"/>
        <v>258.24</v>
      </c>
      <c r="U68" s="21">
        <v>1.05</v>
      </c>
      <c r="V68" s="22">
        <f t="shared" si="8"/>
        <v>1355.76</v>
      </c>
      <c r="W68" s="21">
        <v>1.43</v>
      </c>
      <c r="X68" s="22">
        <f t="shared" si="9"/>
        <v>1846.416</v>
      </c>
      <c r="Y68" s="21">
        <v>0</v>
      </c>
      <c r="Z68" s="22">
        <f t="shared" si="10"/>
        <v>0</v>
      </c>
      <c r="AA68" s="21"/>
      <c r="AB68" s="22">
        <f t="shared" si="11"/>
        <v>0</v>
      </c>
    </row>
    <row r="69" spans="1:28" ht="12.75">
      <c r="A69" s="18">
        <v>62</v>
      </c>
      <c r="B69" s="2" t="s">
        <v>70</v>
      </c>
      <c r="C69" s="10">
        <v>914.2</v>
      </c>
      <c r="D69" s="2" t="s">
        <v>0</v>
      </c>
      <c r="E69" s="3">
        <v>11.5</v>
      </c>
      <c r="F69" s="3">
        <v>2.07</v>
      </c>
      <c r="G69" s="4">
        <f t="shared" si="1"/>
        <v>22708.728</v>
      </c>
      <c r="H69" s="3">
        <f t="shared" si="0"/>
        <v>9.43</v>
      </c>
      <c r="I69" s="21">
        <v>2.5</v>
      </c>
      <c r="J69" s="22">
        <f t="shared" si="2"/>
        <v>27426</v>
      </c>
      <c r="K69" s="21">
        <v>0.1</v>
      </c>
      <c r="L69" s="22">
        <f t="shared" si="3"/>
        <v>1097.0400000000002</v>
      </c>
      <c r="M69" s="21">
        <v>0.1</v>
      </c>
      <c r="N69" s="22">
        <f t="shared" si="4"/>
        <v>1097.0400000000002</v>
      </c>
      <c r="O69" s="21">
        <v>0.75</v>
      </c>
      <c r="P69" s="22">
        <f t="shared" si="5"/>
        <v>8227.800000000001</v>
      </c>
      <c r="Q69" s="21">
        <v>0.05</v>
      </c>
      <c r="R69" s="22">
        <f t="shared" si="6"/>
        <v>548.5200000000001</v>
      </c>
      <c r="S69" s="21">
        <v>0.49</v>
      </c>
      <c r="T69" s="22">
        <f t="shared" si="7"/>
        <v>5375.496</v>
      </c>
      <c r="U69" s="21">
        <v>1.05</v>
      </c>
      <c r="V69" s="22">
        <f t="shared" si="8"/>
        <v>11518.920000000002</v>
      </c>
      <c r="W69" s="21">
        <v>1.51</v>
      </c>
      <c r="X69" s="22">
        <f t="shared" si="9"/>
        <v>16565.304</v>
      </c>
      <c r="Y69" s="21">
        <v>2.88</v>
      </c>
      <c r="Z69" s="22">
        <f t="shared" si="10"/>
        <v>31594.752</v>
      </c>
      <c r="AA69" s="21"/>
      <c r="AB69" s="22">
        <f t="shared" si="11"/>
        <v>0</v>
      </c>
    </row>
    <row r="70" spans="1:28" ht="12.75">
      <c r="A70" s="18">
        <v>63</v>
      </c>
      <c r="B70" s="2" t="s">
        <v>71</v>
      </c>
      <c r="C70" s="10">
        <v>1769.9</v>
      </c>
      <c r="D70" s="2" t="s">
        <v>0</v>
      </c>
      <c r="E70" s="3">
        <v>11.5</v>
      </c>
      <c r="F70" s="3">
        <v>1.61</v>
      </c>
      <c r="G70" s="4">
        <f t="shared" si="1"/>
        <v>34194.468</v>
      </c>
      <c r="H70" s="3">
        <f t="shared" si="0"/>
        <v>9.89</v>
      </c>
      <c r="I70" s="21">
        <v>2.5</v>
      </c>
      <c r="J70" s="22">
        <f t="shared" si="2"/>
        <v>53097</v>
      </c>
      <c r="K70" s="21">
        <v>0.07</v>
      </c>
      <c r="L70" s="22">
        <f t="shared" si="3"/>
        <v>1486.7160000000001</v>
      </c>
      <c r="M70" s="21">
        <v>0.04</v>
      </c>
      <c r="N70" s="22">
        <f t="shared" si="4"/>
        <v>849.5520000000001</v>
      </c>
      <c r="O70" s="21">
        <v>0.75</v>
      </c>
      <c r="P70" s="22">
        <f t="shared" si="5"/>
        <v>15929.100000000002</v>
      </c>
      <c r="Q70" s="21">
        <v>0.05</v>
      </c>
      <c r="R70" s="22">
        <f t="shared" si="6"/>
        <v>1061.94</v>
      </c>
      <c r="S70" s="21">
        <v>0.47</v>
      </c>
      <c r="T70" s="22">
        <f t="shared" si="7"/>
        <v>9982.235999999999</v>
      </c>
      <c r="U70" s="21">
        <v>1.05</v>
      </c>
      <c r="V70" s="22">
        <f t="shared" si="8"/>
        <v>22300.74</v>
      </c>
      <c r="W70" s="21">
        <v>1.3</v>
      </c>
      <c r="X70" s="22">
        <f t="shared" si="9"/>
        <v>27610.440000000002</v>
      </c>
      <c r="Y70" s="21">
        <v>3.66</v>
      </c>
      <c r="Z70" s="22">
        <f t="shared" si="10"/>
        <v>77734.008</v>
      </c>
      <c r="AA70" s="21"/>
      <c r="AB70" s="22">
        <f t="shared" si="11"/>
        <v>0</v>
      </c>
    </row>
    <row r="71" spans="1:28" ht="12.75">
      <c r="A71" s="18">
        <v>64</v>
      </c>
      <c r="B71" s="2" t="s">
        <v>72</v>
      </c>
      <c r="C71" s="10">
        <v>1148.1</v>
      </c>
      <c r="D71" s="2" t="s">
        <v>0</v>
      </c>
      <c r="E71" s="3">
        <v>11.5</v>
      </c>
      <c r="F71" s="3">
        <v>2.37</v>
      </c>
      <c r="G71" s="4">
        <f t="shared" si="1"/>
        <v>32651.964</v>
      </c>
      <c r="H71" s="3">
        <f aca="true" t="shared" si="12" ref="H71:H134">E71-F71</f>
        <v>9.129999999999999</v>
      </c>
      <c r="I71" s="21">
        <v>2.5</v>
      </c>
      <c r="J71" s="22">
        <f t="shared" si="2"/>
        <v>34443</v>
      </c>
      <c r="K71" s="21">
        <v>0.08</v>
      </c>
      <c r="L71" s="22">
        <f t="shared" si="3"/>
        <v>1102.176</v>
      </c>
      <c r="M71" s="21">
        <v>0.04</v>
      </c>
      <c r="N71" s="22">
        <f t="shared" si="4"/>
        <v>551.088</v>
      </c>
      <c r="O71" s="21">
        <v>0.75</v>
      </c>
      <c r="P71" s="22">
        <f t="shared" si="5"/>
        <v>10332.9</v>
      </c>
      <c r="Q71" s="21">
        <v>0.05</v>
      </c>
      <c r="R71" s="22">
        <f t="shared" si="6"/>
        <v>688.86</v>
      </c>
      <c r="S71" s="21">
        <v>0.45</v>
      </c>
      <c r="T71" s="22">
        <f t="shared" si="7"/>
        <v>6199.74</v>
      </c>
      <c r="U71" s="21">
        <v>1.05</v>
      </c>
      <c r="V71" s="22">
        <f t="shared" si="8"/>
        <v>14466.059999999998</v>
      </c>
      <c r="W71" s="21">
        <v>1.41</v>
      </c>
      <c r="X71" s="22">
        <f t="shared" si="9"/>
        <v>19425.851999999995</v>
      </c>
      <c r="Y71" s="21">
        <v>2.8</v>
      </c>
      <c r="Z71" s="22">
        <f t="shared" si="10"/>
        <v>38576.15999999999</v>
      </c>
      <c r="AA71" s="21"/>
      <c r="AB71" s="22">
        <f t="shared" si="11"/>
        <v>0</v>
      </c>
    </row>
    <row r="72" spans="1:28" ht="12.75">
      <c r="A72" s="18">
        <v>65</v>
      </c>
      <c r="B72" s="2" t="s">
        <v>73</v>
      </c>
      <c r="C72" s="10">
        <v>831.7</v>
      </c>
      <c r="D72" s="2" t="s">
        <v>0</v>
      </c>
      <c r="E72" s="3">
        <v>11.5</v>
      </c>
      <c r="F72" s="3">
        <v>2.02</v>
      </c>
      <c r="G72" s="4">
        <f t="shared" si="1"/>
        <v>20160.408000000003</v>
      </c>
      <c r="H72" s="3">
        <f t="shared" si="12"/>
        <v>9.48</v>
      </c>
      <c r="I72" s="21">
        <v>2.5</v>
      </c>
      <c r="J72" s="22">
        <f t="shared" si="2"/>
        <v>24951</v>
      </c>
      <c r="K72" s="21">
        <v>0.07</v>
      </c>
      <c r="L72" s="22">
        <f t="shared" si="3"/>
        <v>698.6280000000002</v>
      </c>
      <c r="M72" s="21">
        <v>0.1</v>
      </c>
      <c r="N72" s="22">
        <f t="shared" si="4"/>
        <v>998.0400000000002</v>
      </c>
      <c r="O72" s="21">
        <v>0.75</v>
      </c>
      <c r="P72" s="22">
        <f t="shared" si="5"/>
        <v>7485.300000000001</v>
      </c>
      <c r="Q72" s="21">
        <v>0.05</v>
      </c>
      <c r="R72" s="22">
        <f t="shared" si="6"/>
        <v>499.0200000000001</v>
      </c>
      <c r="S72" s="21">
        <v>0.46</v>
      </c>
      <c r="T72" s="22">
        <f t="shared" si="7"/>
        <v>4590.984</v>
      </c>
      <c r="U72" s="21">
        <v>1.05</v>
      </c>
      <c r="V72" s="22">
        <f t="shared" si="8"/>
        <v>10479.420000000002</v>
      </c>
      <c r="W72" s="21">
        <v>1.45</v>
      </c>
      <c r="X72" s="22">
        <f t="shared" si="9"/>
        <v>14471.579999999998</v>
      </c>
      <c r="Y72" s="21">
        <v>3.05</v>
      </c>
      <c r="Z72" s="22">
        <f t="shared" si="10"/>
        <v>30440.22</v>
      </c>
      <c r="AA72" s="21"/>
      <c r="AB72" s="22">
        <f t="shared" si="11"/>
        <v>0</v>
      </c>
    </row>
    <row r="73" spans="1:28" ht="12.75">
      <c r="A73" s="18">
        <v>66</v>
      </c>
      <c r="B73" s="2" t="s">
        <v>74</v>
      </c>
      <c r="C73" s="10">
        <v>551.6</v>
      </c>
      <c r="D73" s="2" t="s">
        <v>0</v>
      </c>
      <c r="E73" s="3">
        <v>11.5</v>
      </c>
      <c r="F73" s="3">
        <v>1.31</v>
      </c>
      <c r="G73" s="4">
        <f aca="true" t="shared" si="13" ref="G73:G134">C73*F73*12</f>
        <v>8671.152</v>
      </c>
      <c r="H73" s="3">
        <f t="shared" si="12"/>
        <v>10.19</v>
      </c>
      <c r="I73" s="21">
        <v>2.5</v>
      </c>
      <c r="J73" s="22">
        <f aca="true" t="shared" si="14" ref="J73:J134">I73*C73*12</f>
        <v>16548</v>
      </c>
      <c r="K73" s="21">
        <v>0.09</v>
      </c>
      <c r="L73" s="22">
        <f aca="true" t="shared" si="15" ref="L73:L134">K73*C73*12</f>
        <v>595.728</v>
      </c>
      <c r="M73" s="21">
        <v>0</v>
      </c>
      <c r="N73" s="22">
        <f aca="true" t="shared" si="16" ref="N73:N134">M73*C73*12</f>
        <v>0</v>
      </c>
      <c r="O73" s="21">
        <v>0.75</v>
      </c>
      <c r="P73" s="22">
        <f aca="true" t="shared" si="17" ref="P73:P134">O73*C73*12</f>
        <v>4964.400000000001</v>
      </c>
      <c r="Q73" s="21">
        <v>0.05</v>
      </c>
      <c r="R73" s="22">
        <f aca="true" t="shared" si="18" ref="R73:R134">Q73*C73*12</f>
        <v>330.96000000000004</v>
      </c>
      <c r="S73" s="21">
        <v>0.58</v>
      </c>
      <c r="T73" s="22">
        <f aca="true" t="shared" si="19" ref="T73:T134">S73*C73*12</f>
        <v>3839.136</v>
      </c>
      <c r="U73" s="21">
        <v>1.05</v>
      </c>
      <c r="V73" s="22">
        <f aca="true" t="shared" si="20" ref="V73:V134">U73*C73*12</f>
        <v>6950.160000000001</v>
      </c>
      <c r="W73" s="21">
        <v>1.94</v>
      </c>
      <c r="X73" s="22">
        <f aca="true" t="shared" si="21" ref="X73:X134">W73*C73*12</f>
        <v>12841.248</v>
      </c>
      <c r="Y73" s="21">
        <v>3.23</v>
      </c>
      <c r="Z73" s="22">
        <f aca="true" t="shared" si="22" ref="Z73:Z134">Y73*C73*12</f>
        <v>21380.016000000003</v>
      </c>
      <c r="AA73" s="21"/>
      <c r="AB73" s="22">
        <f aca="true" t="shared" si="23" ref="AB73:AB134">C73*12*AA73</f>
        <v>0</v>
      </c>
    </row>
    <row r="74" spans="1:28" ht="12.75">
      <c r="A74" s="18">
        <v>67</v>
      </c>
      <c r="B74" s="2" t="s">
        <v>75</v>
      </c>
      <c r="C74" s="10">
        <v>833.4</v>
      </c>
      <c r="D74" s="2" t="s">
        <v>0</v>
      </c>
      <c r="E74" s="3">
        <v>11.5</v>
      </c>
      <c r="F74" s="3">
        <v>2.08</v>
      </c>
      <c r="G74" s="4">
        <f t="shared" si="13"/>
        <v>20801.664</v>
      </c>
      <c r="H74" s="3">
        <f t="shared" si="12"/>
        <v>9.42</v>
      </c>
      <c r="I74" s="21">
        <v>2.5</v>
      </c>
      <c r="J74" s="22">
        <f t="shared" si="14"/>
        <v>25002</v>
      </c>
      <c r="K74" s="21">
        <v>0.08</v>
      </c>
      <c r="L74" s="22">
        <f t="shared" si="15"/>
        <v>800.064</v>
      </c>
      <c r="M74" s="21">
        <v>0.1</v>
      </c>
      <c r="N74" s="22">
        <f t="shared" si="16"/>
        <v>1000.08</v>
      </c>
      <c r="O74" s="21">
        <v>0.75</v>
      </c>
      <c r="P74" s="22">
        <f t="shared" si="17"/>
        <v>7500.599999999999</v>
      </c>
      <c r="Q74" s="21">
        <v>0.05</v>
      </c>
      <c r="R74" s="22">
        <f t="shared" si="18"/>
        <v>500.04</v>
      </c>
      <c r="S74" s="21">
        <v>0.46</v>
      </c>
      <c r="T74" s="22">
        <f t="shared" si="19"/>
        <v>4600.368</v>
      </c>
      <c r="U74" s="21">
        <v>1.05</v>
      </c>
      <c r="V74" s="22">
        <f t="shared" si="20"/>
        <v>10500.84</v>
      </c>
      <c r="W74" s="21">
        <v>1.45</v>
      </c>
      <c r="X74" s="22">
        <f t="shared" si="21"/>
        <v>14501.159999999998</v>
      </c>
      <c r="Y74" s="21">
        <v>2.98</v>
      </c>
      <c r="Z74" s="22">
        <f t="shared" si="22"/>
        <v>29802.384</v>
      </c>
      <c r="AA74" s="21"/>
      <c r="AB74" s="22">
        <f t="shared" si="23"/>
        <v>0</v>
      </c>
    </row>
    <row r="75" spans="1:28" ht="12.75">
      <c r="A75" s="18">
        <v>68</v>
      </c>
      <c r="B75" s="2" t="s">
        <v>76</v>
      </c>
      <c r="C75" s="10">
        <v>1327.5</v>
      </c>
      <c r="D75" s="2" t="s">
        <v>0</v>
      </c>
      <c r="E75" s="3">
        <v>11.5</v>
      </c>
      <c r="F75" s="3">
        <v>1.31</v>
      </c>
      <c r="G75" s="4">
        <f t="shared" si="13"/>
        <v>20868.300000000003</v>
      </c>
      <c r="H75" s="3">
        <f t="shared" si="12"/>
        <v>10.19</v>
      </c>
      <c r="I75" s="21">
        <v>2.5</v>
      </c>
      <c r="J75" s="22">
        <f t="shared" si="14"/>
        <v>39825</v>
      </c>
      <c r="K75" s="21">
        <v>0.07</v>
      </c>
      <c r="L75" s="22">
        <f t="shared" si="15"/>
        <v>1115.1000000000001</v>
      </c>
      <c r="M75" s="21">
        <v>0.04</v>
      </c>
      <c r="N75" s="22">
        <f t="shared" si="16"/>
        <v>637.2</v>
      </c>
      <c r="O75" s="21">
        <v>0.75</v>
      </c>
      <c r="P75" s="22">
        <f t="shared" si="17"/>
        <v>11947.5</v>
      </c>
      <c r="Q75" s="21">
        <v>0.05</v>
      </c>
      <c r="R75" s="22">
        <f t="shared" si="18"/>
        <v>796.5</v>
      </c>
      <c r="S75" s="21">
        <v>0.48</v>
      </c>
      <c r="T75" s="22">
        <f t="shared" si="19"/>
        <v>7646.4</v>
      </c>
      <c r="U75" s="21">
        <v>1.05</v>
      </c>
      <c r="V75" s="22">
        <f t="shared" si="20"/>
        <v>16726.5</v>
      </c>
      <c r="W75" s="21">
        <v>1.32</v>
      </c>
      <c r="X75" s="22">
        <f t="shared" si="21"/>
        <v>21027.600000000002</v>
      </c>
      <c r="Y75" s="21">
        <v>3.93</v>
      </c>
      <c r="Z75" s="22">
        <f t="shared" si="22"/>
        <v>62604.899999999994</v>
      </c>
      <c r="AA75" s="21"/>
      <c r="AB75" s="22">
        <f t="shared" si="23"/>
        <v>0</v>
      </c>
    </row>
    <row r="76" spans="1:28" ht="12.75">
      <c r="A76" s="18">
        <v>69</v>
      </c>
      <c r="B76" s="2" t="s">
        <v>77</v>
      </c>
      <c r="C76" s="10">
        <v>531.87</v>
      </c>
      <c r="D76" s="2" t="s">
        <v>138</v>
      </c>
      <c r="E76" s="3">
        <v>8.5</v>
      </c>
      <c r="F76" s="3">
        <v>0.34</v>
      </c>
      <c r="G76" s="4">
        <f t="shared" si="13"/>
        <v>2170.0296</v>
      </c>
      <c r="H76" s="3">
        <f t="shared" si="12"/>
        <v>8.16</v>
      </c>
      <c r="I76" s="21">
        <v>1.5</v>
      </c>
      <c r="J76" s="22">
        <f t="shared" si="14"/>
        <v>9573.66</v>
      </c>
      <c r="K76" s="21">
        <v>0</v>
      </c>
      <c r="L76" s="22">
        <f t="shared" si="15"/>
        <v>0</v>
      </c>
      <c r="M76" s="21">
        <v>0</v>
      </c>
      <c r="N76" s="22">
        <f t="shared" si="16"/>
        <v>0</v>
      </c>
      <c r="O76" s="21">
        <v>0.75</v>
      </c>
      <c r="P76" s="22">
        <f t="shared" si="17"/>
        <v>4786.83</v>
      </c>
      <c r="Q76" s="21">
        <v>0.05</v>
      </c>
      <c r="R76" s="22">
        <f t="shared" si="18"/>
        <v>319.122</v>
      </c>
      <c r="S76" s="21">
        <v>0</v>
      </c>
      <c r="T76" s="22">
        <f t="shared" si="19"/>
        <v>0</v>
      </c>
      <c r="U76" s="21">
        <v>1.05</v>
      </c>
      <c r="V76" s="22">
        <f t="shared" si="20"/>
        <v>6701.562000000001</v>
      </c>
      <c r="W76" s="21">
        <v>1.64</v>
      </c>
      <c r="X76" s="22">
        <f t="shared" si="21"/>
        <v>10467.2016</v>
      </c>
      <c r="Y76" s="21">
        <v>3.17</v>
      </c>
      <c r="Z76" s="22">
        <f t="shared" si="22"/>
        <v>20232.3348</v>
      </c>
      <c r="AA76" s="21"/>
      <c r="AB76" s="22">
        <f t="shared" si="23"/>
        <v>0</v>
      </c>
    </row>
    <row r="77" spans="1:28" ht="12.75">
      <c r="A77" s="18">
        <v>70</v>
      </c>
      <c r="B77" s="2" t="s">
        <v>78</v>
      </c>
      <c r="C77" s="10">
        <v>843.6</v>
      </c>
      <c r="D77" s="2" t="s">
        <v>138</v>
      </c>
      <c r="E77" s="3">
        <v>8.5</v>
      </c>
      <c r="F77" s="3">
        <v>1.03</v>
      </c>
      <c r="G77" s="4">
        <f t="shared" si="13"/>
        <v>10426.896</v>
      </c>
      <c r="H77" s="3">
        <f t="shared" si="12"/>
        <v>7.47</v>
      </c>
      <c r="I77" s="21">
        <v>1.5</v>
      </c>
      <c r="J77" s="22">
        <f t="shared" si="14"/>
        <v>15184.800000000001</v>
      </c>
      <c r="K77" s="21">
        <v>0.07</v>
      </c>
      <c r="L77" s="22">
        <f t="shared" si="15"/>
        <v>708.624</v>
      </c>
      <c r="M77" s="21">
        <v>0</v>
      </c>
      <c r="N77" s="22">
        <f t="shared" si="16"/>
        <v>0</v>
      </c>
      <c r="O77" s="21">
        <v>0.75</v>
      </c>
      <c r="P77" s="22">
        <f t="shared" si="17"/>
        <v>7592.400000000001</v>
      </c>
      <c r="Q77" s="21">
        <v>0.05</v>
      </c>
      <c r="R77" s="22">
        <f t="shared" si="18"/>
        <v>506.1600000000001</v>
      </c>
      <c r="S77" s="21">
        <v>0.23</v>
      </c>
      <c r="T77" s="22">
        <f t="shared" si="19"/>
        <v>2328.3360000000002</v>
      </c>
      <c r="U77" s="21">
        <v>1.05</v>
      </c>
      <c r="V77" s="22">
        <f t="shared" si="20"/>
        <v>10629.36</v>
      </c>
      <c r="W77" s="21">
        <v>1.58</v>
      </c>
      <c r="X77" s="22">
        <f t="shared" si="21"/>
        <v>15994.656000000003</v>
      </c>
      <c r="Y77" s="21">
        <v>2.24</v>
      </c>
      <c r="Z77" s="22">
        <f t="shared" si="22"/>
        <v>22675.968</v>
      </c>
      <c r="AA77" s="21"/>
      <c r="AB77" s="22">
        <f t="shared" si="23"/>
        <v>0</v>
      </c>
    </row>
    <row r="78" spans="1:28" ht="12.75">
      <c r="A78" s="18">
        <v>71</v>
      </c>
      <c r="B78" s="2" t="s">
        <v>79</v>
      </c>
      <c r="C78" s="10">
        <v>846.3</v>
      </c>
      <c r="D78" s="2" t="s">
        <v>137</v>
      </c>
      <c r="E78" s="3">
        <v>8.5</v>
      </c>
      <c r="F78" s="3">
        <v>0.42</v>
      </c>
      <c r="G78" s="4">
        <f t="shared" si="13"/>
        <v>4265.352</v>
      </c>
      <c r="H78" s="3">
        <f t="shared" si="12"/>
        <v>8.08</v>
      </c>
      <c r="I78" s="21">
        <v>1.5</v>
      </c>
      <c r="J78" s="22">
        <f t="shared" si="14"/>
        <v>15233.399999999998</v>
      </c>
      <c r="K78" s="21">
        <v>0.08</v>
      </c>
      <c r="L78" s="22">
        <f t="shared" si="15"/>
        <v>812.4479999999999</v>
      </c>
      <c r="M78" s="21">
        <v>0</v>
      </c>
      <c r="N78" s="22">
        <f t="shared" si="16"/>
        <v>0</v>
      </c>
      <c r="O78" s="21">
        <v>0.75</v>
      </c>
      <c r="P78" s="22">
        <f t="shared" si="17"/>
        <v>7616.699999999999</v>
      </c>
      <c r="Q78" s="21">
        <v>0.05</v>
      </c>
      <c r="R78" s="22">
        <f t="shared" si="18"/>
        <v>507.78</v>
      </c>
      <c r="S78" s="21">
        <v>0.28</v>
      </c>
      <c r="T78" s="22">
        <f t="shared" si="19"/>
        <v>2843.568</v>
      </c>
      <c r="U78" s="21">
        <v>1.05</v>
      </c>
      <c r="V78" s="22">
        <f t="shared" si="20"/>
        <v>10663.380000000001</v>
      </c>
      <c r="W78" s="21">
        <v>1.82</v>
      </c>
      <c r="X78" s="22">
        <f t="shared" si="21"/>
        <v>18483.192000000003</v>
      </c>
      <c r="Y78" s="21">
        <v>2.55</v>
      </c>
      <c r="Z78" s="22">
        <f t="shared" si="22"/>
        <v>25896.779999999995</v>
      </c>
      <c r="AA78" s="21"/>
      <c r="AB78" s="22">
        <f t="shared" si="23"/>
        <v>0</v>
      </c>
    </row>
    <row r="79" spans="1:28" ht="12.75">
      <c r="A79" s="18">
        <v>72</v>
      </c>
      <c r="B79" s="2" t="s">
        <v>80</v>
      </c>
      <c r="C79" s="10">
        <v>878.14</v>
      </c>
      <c r="D79" s="2" t="s">
        <v>137</v>
      </c>
      <c r="E79" s="3">
        <v>8.5</v>
      </c>
      <c r="F79" s="3">
        <v>0.96</v>
      </c>
      <c r="G79" s="4">
        <f t="shared" si="13"/>
        <v>10116.172799999998</v>
      </c>
      <c r="H79" s="3">
        <f t="shared" si="12"/>
        <v>7.54</v>
      </c>
      <c r="I79" s="21">
        <v>1.5</v>
      </c>
      <c r="J79" s="22">
        <f t="shared" si="14"/>
        <v>15806.52</v>
      </c>
      <c r="K79" s="21">
        <v>0.08</v>
      </c>
      <c r="L79" s="22">
        <f t="shared" si="15"/>
        <v>843.0144</v>
      </c>
      <c r="M79" s="21">
        <v>0</v>
      </c>
      <c r="N79" s="22">
        <f t="shared" si="16"/>
        <v>0</v>
      </c>
      <c r="O79" s="21">
        <v>0.75</v>
      </c>
      <c r="P79" s="22">
        <f t="shared" si="17"/>
        <v>7903.26</v>
      </c>
      <c r="Q79" s="21">
        <v>0.05</v>
      </c>
      <c r="R79" s="22">
        <f t="shared" si="18"/>
        <v>526.884</v>
      </c>
      <c r="S79" s="21">
        <v>0.27</v>
      </c>
      <c r="T79" s="22">
        <f t="shared" si="19"/>
        <v>2845.1736</v>
      </c>
      <c r="U79" s="21">
        <v>1.05</v>
      </c>
      <c r="V79" s="22">
        <f t="shared" si="20"/>
        <v>11064.564</v>
      </c>
      <c r="W79" s="21">
        <v>1.77</v>
      </c>
      <c r="X79" s="22">
        <f t="shared" si="21"/>
        <v>18651.6936</v>
      </c>
      <c r="Y79" s="21">
        <v>2.07</v>
      </c>
      <c r="Z79" s="22">
        <f t="shared" si="22"/>
        <v>21812.9976</v>
      </c>
      <c r="AA79" s="21"/>
      <c r="AB79" s="22">
        <f t="shared" si="23"/>
        <v>0</v>
      </c>
    </row>
    <row r="80" spans="1:28" ht="12.75">
      <c r="A80" s="18">
        <v>73</v>
      </c>
      <c r="B80" s="2" t="s">
        <v>81</v>
      </c>
      <c r="C80" s="10">
        <v>832.8</v>
      </c>
      <c r="D80" s="2" t="s">
        <v>0</v>
      </c>
      <c r="E80" s="3">
        <v>11.5</v>
      </c>
      <c r="F80" s="3">
        <v>2.62</v>
      </c>
      <c r="G80" s="4">
        <f t="shared" si="13"/>
        <v>26183.232000000004</v>
      </c>
      <c r="H80" s="3">
        <f t="shared" si="12"/>
        <v>8.879999999999999</v>
      </c>
      <c r="I80" s="21">
        <v>2.5</v>
      </c>
      <c r="J80" s="22">
        <f t="shared" si="14"/>
        <v>24984</v>
      </c>
      <c r="K80" s="21">
        <v>0.08</v>
      </c>
      <c r="L80" s="22">
        <f t="shared" si="15"/>
        <v>799.4879999999999</v>
      </c>
      <c r="M80" s="21">
        <v>0</v>
      </c>
      <c r="N80" s="22">
        <f t="shared" si="16"/>
        <v>0</v>
      </c>
      <c r="O80" s="21">
        <v>0.75</v>
      </c>
      <c r="P80" s="22">
        <f t="shared" si="17"/>
        <v>7495.199999999999</v>
      </c>
      <c r="Q80" s="21">
        <v>0.05</v>
      </c>
      <c r="R80" s="22">
        <f t="shared" si="18"/>
        <v>499.68</v>
      </c>
      <c r="S80" s="21">
        <v>0.46</v>
      </c>
      <c r="T80" s="22">
        <f t="shared" si="19"/>
        <v>4597.0560000000005</v>
      </c>
      <c r="U80" s="21">
        <v>1.05</v>
      </c>
      <c r="V80" s="22">
        <f t="shared" si="20"/>
        <v>10493.279999999999</v>
      </c>
      <c r="W80" s="21">
        <v>1.64</v>
      </c>
      <c r="X80" s="22">
        <f t="shared" si="21"/>
        <v>16389.504</v>
      </c>
      <c r="Y80" s="21">
        <v>2.35</v>
      </c>
      <c r="Z80" s="22">
        <f t="shared" si="22"/>
        <v>23484.96</v>
      </c>
      <c r="AA80" s="21"/>
      <c r="AB80" s="22">
        <f t="shared" si="23"/>
        <v>0</v>
      </c>
    </row>
    <row r="81" spans="1:28" ht="12.75">
      <c r="A81" s="18">
        <v>74</v>
      </c>
      <c r="B81" s="2" t="s">
        <v>82</v>
      </c>
      <c r="C81" s="10">
        <v>846.8</v>
      </c>
      <c r="D81" s="2" t="s">
        <v>137</v>
      </c>
      <c r="E81" s="3">
        <v>8.5</v>
      </c>
      <c r="F81" s="3">
        <v>0.74</v>
      </c>
      <c r="G81" s="4">
        <f t="shared" si="13"/>
        <v>7519.583999999999</v>
      </c>
      <c r="H81" s="3">
        <f t="shared" si="12"/>
        <v>7.76</v>
      </c>
      <c r="I81" s="21">
        <v>1.5</v>
      </c>
      <c r="J81" s="22">
        <f t="shared" si="14"/>
        <v>15242.399999999998</v>
      </c>
      <c r="K81" s="21">
        <v>0.08</v>
      </c>
      <c r="L81" s="22">
        <f t="shared" si="15"/>
        <v>812.928</v>
      </c>
      <c r="M81" s="21">
        <v>0</v>
      </c>
      <c r="N81" s="22">
        <f t="shared" si="16"/>
        <v>0</v>
      </c>
      <c r="O81" s="21">
        <v>0.75</v>
      </c>
      <c r="P81" s="22">
        <f t="shared" si="17"/>
        <v>7621.199999999999</v>
      </c>
      <c r="Q81" s="21">
        <v>0.05</v>
      </c>
      <c r="R81" s="22">
        <f t="shared" si="18"/>
        <v>508.08000000000004</v>
      </c>
      <c r="S81" s="21">
        <v>0.23</v>
      </c>
      <c r="T81" s="22">
        <f t="shared" si="19"/>
        <v>2337.168</v>
      </c>
      <c r="U81" s="21">
        <v>1.05</v>
      </c>
      <c r="V81" s="22">
        <f t="shared" si="20"/>
        <v>10669.68</v>
      </c>
      <c r="W81" s="21">
        <v>1.58</v>
      </c>
      <c r="X81" s="22">
        <f t="shared" si="21"/>
        <v>16055.328</v>
      </c>
      <c r="Y81" s="21">
        <v>2.52</v>
      </c>
      <c r="Z81" s="22">
        <f t="shared" si="22"/>
        <v>25607.231999999996</v>
      </c>
      <c r="AA81" s="21"/>
      <c r="AB81" s="22">
        <f t="shared" si="23"/>
        <v>0</v>
      </c>
    </row>
    <row r="82" spans="1:28" ht="12.75">
      <c r="A82" s="18">
        <v>75</v>
      </c>
      <c r="B82" s="2" t="s">
        <v>83</v>
      </c>
      <c r="C82" s="10">
        <v>839</v>
      </c>
      <c r="D82" s="2" t="s">
        <v>0</v>
      </c>
      <c r="E82" s="3">
        <v>11.5</v>
      </c>
      <c r="F82" s="3">
        <v>2.18</v>
      </c>
      <c r="G82" s="4">
        <f t="shared" si="13"/>
        <v>21948.24</v>
      </c>
      <c r="H82" s="3">
        <f t="shared" si="12"/>
        <v>9.32</v>
      </c>
      <c r="I82" s="21">
        <v>2.5</v>
      </c>
      <c r="J82" s="22">
        <f t="shared" si="14"/>
        <v>25170</v>
      </c>
      <c r="K82" s="21">
        <v>0.08</v>
      </c>
      <c r="L82" s="22">
        <f t="shared" si="15"/>
        <v>805.44</v>
      </c>
      <c r="M82" s="21">
        <v>0</v>
      </c>
      <c r="N82" s="22">
        <f t="shared" si="16"/>
        <v>0</v>
      </c>
      <c r="O82" s="21">
        <v>0.75</v>
      </c>
      <c r="P82" s="22">
        <f t="shared" si="17"/>
        <v>7551</v>
      </c>
      <c r="Q82" s="21">
        <v>0.05</v>
      </c>
      <c r="R82" s="22">
        <f t="shared" si="18"/>
        <v>503.40000000000003</v>
      </c>
      <c r="S82" s="21">
        <v>0.46</v>
      </c>
      <c r="T82" s="22">
        <f t="shared" si="19"/>
        <v>4631.28</v>
      </c>
      <c r="U82" s="21">
        <v>1.05</v>
      </c>
      <c r="V82" s="22">
        <f t="shared" si="20"/>
        <v>10571.400000000001</v>
      </c>
      <c r="W82" s="21">
        <v>1.63</v>
      </c>
      <c r="X82" s="22">
        <f t="shared" si="21"/>
        <v>16410.84</v>
      </c>
      <c r="Y82" s="21">
        <v>2.8</v>
      </c>
      <c r="Z82" s="22">
        <f t="shared" si="22"/>
        <v>28190.399999999998</v>
      </c>
      <c r="AA82" s="21"/>
      <c r="AB82" s="22">
        <f t="shared" si="23"/>
        <v>0</v>
      </c>
    </row>
    <row r="83" spans="1:28" ht="12.75">
      <c r="A83" s="18">
        <v>76</v>
      </c>
      <c r="B83" s="2" t="s">
        <v>84</v>
      </c>
      <c r="C83" s="10">
        <v>821.52</v>
      </c>
      <c r="D83" s="2" t="s">
        <v>137</v>
      </c>
      <c r="E83" s="3">
        <v>8.5</v>
      </c>
      <c r="F83" s="3">
        <v>0.35</v>
      </c>
      <c r="G83" s="4">
        <f t="shared" si="13"/>
        <v>3450.384</v>
      </c>
      <c r="H83" s="3">
        <f t="shared" si="12"/>
        <v>8.15</v>
      </c>
      <c r="I83" s="21">
        <v>1.5</v>
      </c>
      <c r="J83" s="22">
        <f t="shared" si="14"/>
        <v>14787.36</v>
      </c>
      <c r="K83" s="21">
        <v>0.08</v>
      </c>
      <c r="L83" s="22">
        <f t="shared" si="15"/>
        <v>788.6591999999999</v>
      </c>
      <c r="M83" s="21">
        <v>0</v>
      </c>
      <c r="N83" s="22">
        <f t="shared" si="16"/>
        <v>0</v>
      </c>
      <c r="O83" s="21">
        <v>0.75</v>
      </c>
      <c r="P83" s="22">
        <f t="shared" si="17"/>
        <v>7393.68</v>
      </c>
      <c r="Q83" s="21">
        <v>0.05</v>
      </c>
      <c r="R83" s="22">
        <f t="shared" si="18"/>
        <v>492.91200000000003</v>
      </c>
      <c r="S83" s="21">
        <v>0.23</v>
      </c>
      <c r="T83" s="22">
        <f t="shared" si="19"/>
        <v>2267.3952</v>
      </c>
      <c r="U83" s="21">
        <v>1.05</v>
      </c>
      <c r="V83" s="22">
        <f t="shared" si="20"/>
        <v>10351.152</v>
      </c>
      <c r="W83" s="21">
        <v>1.61</v>
      </c>
      <c r="X83" s="22">
        <f t="shared" si="21"/>
        <v>15871.7664</v>
      </c>
      <c r="Y83" s="21">
        <v>2.88</v>
      </c>
      <c r="Z83" s="22">
        <f t="shared" si="22"/>
        <v>28391.731199999995</v>
      </c>
      <c r="AA83" s="21"/>
      <c r="AB83" s="22">
        <f t="shared" si="23"/>
        <v>0</v>
      </c>
    </row>
    <row r="84" spans="1:28" ht="12.75">
      <c r="A84" s="18">
        <v>77</v>
      </c>
      <c r="B84" s="2" t="s">
        <v>85</v>
      </c>
      <c r="C84" s="10">
        <v>837.8</v>
      </c>
      <c r="D84" s="2" t="s">
        <v>137</v>
      </c>
      <c r="E84" s="3">
        <v>8.5</v>
      </c>
      <c r="F84" s="3">
        <v>0.8</v>
      </c>
      <c r="G84" s="4">
        <f t="shared" si="13"/>
        <v>8042.88</v>
      </c>
      <c r="H84" s="3">
        <f t="shared" si="12"/>
        <v>7.7</v>
      </c>
      <c r="I84" s="21">
        <v>1.5</v>
      </c>
      <c r="J84" s="22">
        <f t="shared" si="14"/>
        <v>15080.399999999998</v>
      </c>
      <c r="K84" s="21">
        <v>0.07</v>
      </c>
      <c r="L84" s="22">
        <f t="shared" si="15"/>
        <v>703.752</v>
      </c>
      <c r="M84" s="21">
        <v>0</v>
      </c>
      <c r="N84" s="22">
        <f t="shared" si="16"/>
        <v>0</v>
      </c>
      <c r="O84" s="21">
        <v>0.75</v>
      </c>
      <c r="P84" s="22">
        <f t="shared" si="17"/>
        <v>7540.199999999999</v>
      </c>
      <c r="Q84" s="21">
        <v>0.05</v>
      </c>
      <c r="R84" s="22">
        <f t="shared" si="18"/>
        <v>502.68</v>
      </c>
      <c r="S84" s="21">
        <v>0.23</v>
      </c>
      <c r="T84" s="22">
        <f t="shared" si="19"/>
        <v>2312.328</v>
      </c>
      <c r="U84" s="21">
        <v>1.05</v>
      </c>
      <c r="V84" s="22">
        <f t="shared" si="20"/>
        <v>10556.279999999999</v>
      </c>
      <c r="W84" s="21">
        <v>1.59</v>
      </c>
      <c r="X84" s="22">
        <f t="shared" si="21"/>
        <v>15985.224000000002</v>
      </c>
      <c r="Y84" s="21">
        <v>2.46</v>
      </c>
      <c r="Z84" s="22">
        <f t="shared" si="22"/>
        <v>24731.856</v>
      </c>
      <c r="AA84" s="21"/>
      <c r="AB84" s="22">
        <f t="shared" si="23"/>
        <v>0</v>
      </c>
    </row>
    <row r="85" spans="1:28" ht="12.75">
      <c r="A85" s="18">
        <v>78</v>
      </c>
      <c r="B85" s="2" t="s">
        <v>86</v>
      </c>
      <c r="C85" s="10">
        <v>847.09</v>
      </c>
      <c r="D85" s="2" t="s">
        <v>0</v>
      </c>
      <c r="E85" s="3">
        <v>11.5</v>
      </c>
      <c r="F85" s="3">
        <v>2.29</v>
      </c>
      <c r="G85" s="4">
        <f t="shared" si="13"/>
        <v>23278.0332</v>
      </c>
      <c r="H85" s="3">
        <f t="shared" si="12"/>
        <v>9.21</v>
      </c>
      <c r="I85" s="21">
        <v>2.5</v>
      </c>
      <c r="J85" s="22">
        <f t="shared" si="14"/>
        <v>25412.699999999997</v>
      </c>
      <c r="K85" s="21">
        <v>0.08</v>
      </c>
      <c r="L85" s="22">
        <f t="shared" si="15"/>
        <v>813.2064</v>
      </c>
      <c r="M85" s="21">
        <v>0</v>
      </c>
      <c r="N85" s="22">
        <f t="shared" si="16"/>
        <v>0</v>
      </c>
      <c r="O85" s="21">
        <v>0.75</v>
      </c>
      <c r="P85" s="22">
        <f t="shared" si="17"/>
        <v>7623.8099999999995</v>
      </c>
      <c r="Q85" s="21">
        <v>0.05</v>
      </c>
      <c r="R85" s="22">
        <f t="shared" si="18"/>
        <v>508.254</v>
      </c>
      <c r="S85" s="21">
        <v>0.46</v>
      </c>
      <c r="T85" s="22">
        <f t="shared" si="19"/>
        <v>4675.9368</v>
      </c>
      <c r="U85" s="21">
        <v>1.05</v>
      </c>
      <c r="V85" s="22">
        <f t="shared" si="20"/>
        <v>10673.334</v>
      </c>
      <c r="W85" s="21">
        <v>1.62</v>
      </c>
      <c r="X85" s="22">
        <f t="shared" si="21"/>
        <v>16467.429600000003</v>
      </c>
      <c r="Y85" s="21">
        <v>2.7</v>
      </c>
      <c r="Z85" s="22">
        <f t="shared" si="22"/>
        <v>27445.716</v>
      </c>
      <c r="AA85" s="21"/>
      <c r="AB85" s="22">
        <f t="shared" si="23"/>
        <v>0</v>
      </c>
    </row>
    <row r="86" spans="1:28" ht="12.75">
      <c r="A86" s="18">
        <v>79</v>
      </c>
      <c r="B86" s="2" t="s">
        <v>87</v>
      </c>
      <c r="C86" s="10">
        <v>844.4</v>
      </c>
      <c r="D86" s="2" t="s">
        <v>0</v>
      </c>
      <c r="E86" s="3">
        <v>11.5</v>
      </c>
      <c r="F86" s="3">
        <v>2.67</v>
      </c>
      <c r="G86" s="4">
        <f t="shared" si="13"/>
        <v>27054.575999999997</v>
      </c>
      <c r="H86" s="3">
        <f t="shared" si="12"/>
        <v>8.83</v>
      </c>
      <c r="I86" s="21">
        <v>2.5</v>
      </c>
      <c r="J86" s="22">
        <f t="shared" si="14"/>
        <v>25332</v>
      </c>
      <c r="K86" s="21">
        <v>0.08</v>
      </c>
      <c r="L86" s="22">
        <f t="shared" si="15"/>
        <v>810.6239999999999</v>
      </c>
      <c r="M86" s="21">
        <v>0</v>
      </c>
      <c r="N86" s="22">
        <f t="shared" si="16"/>
        <v>0</v>
      </c>
      <c r="O86" s="21">
        <v>0.75</v>
      </c>
      <c r="P86" s="22">
        <f t="shared" si="17"/>
        <v>7599.599999999999</v>
      </c>
      <c r="Q86" s="21">
        <v>0.05</v>
      </c>
      <c r="R86" s="22">
        <f t="shared" si="18"/>
        <v>506.64</v>
      </c>
      <c r="S86" s="21">
        <v>0.46</v>
      </c>
      <c r="T86" s="22">
        <f t="shared" si="19"/>
        <v>4661.088</v>
      </c>
      <c r="U86" s="21">
        <v>1.05</v>
      </c>
      <c r="V86" s="22">
        <f t="shared" si="20"/>
        <v>10639.44</v>
      </c>
      <c r="W86" s="21">
        <v>1.63</v>
      </c>
      <c r="X86" s="22">
        <f t="shared" si="21"/>
        <v>16516.464</v>
      </c>
      <c r="Y86" s="21">
        <v>2.31</v>
      </c>
      <c r="Z86" s="22">
        <f t="shared" si="22"/>
        <v>23406.768</v>
      </c>
      <c r="AA86" s="21"/>
      <c r="AB86" s="22">
        <f t="shared" si="23"/>
        <v>0</v>
      </c>
    </row>
    <row r="87" spans="1:28" ht="12.75">
      <c r="A87" s="18">
        <v>80</v>
      </c>
      <c r="B87" s="2" t="s">
        <v>88</v>
      </c>
      <c r="C87" s="10">
        <v>1140.91</v>
      </c>
      <c r="D87" s="2" t="s">
        <v>137</v>
      </c>
      <c r="E87" s="3">
        <v>8.5</v>
      </c>
      <c r="F87" s="3">
        <v>0</v>
      </c>
      <c r="G87" s="4">
        <f t="shared" si="13"/>
        <v>0</v>
      </c>
      <c r="H87" s="3">
        <f t="shared" si="12"/>
        <v>8.5</v>
      </c>
      <c r="I87" s="21">
        <v>1.5</v>
      </c>
      <c r="J87" s="22">
        <f t="shared" si="14"/>
        <v>20536.380000000005</v>
      </c>
      <c r="K87" s="21">
        <v>0</v>
      </c>
      <c r="L87" s="22">
        <f t="shared" si="15"/>
        <v>0</v>
      </c>
      <c r="M87" s="21">
        <v>0.09</v>
      </c>
      <c r="N87" s="22">
        <f t="shared" si="16"/>
        <v>1232.1828</v>
      </c>
      <c r="O87" s="21">
        <v>0.75</v>
      </c>
      <c r="P87" s="22">
        <f t="shared" si="17"/>
        <v>10268.190000000002</v>
      </c>
      <c r="Q87" s="21">
        <v>0.05</v>
      </c>
      <c r="R87" s="22">
        <f t="shared" si="18"/>
        <v>684.546</v>
      </c>
      <c r="S87" s="21">
        <v>0</v>
      </c>
      <c r="T87" s="22">
        <f t="shared" si="19"/>
        <v>0</v>
      </c>
      <c r="U87" s="21">
        <v>1.05</v>
      </c>
      <c r="V87" s="22">
        <f t="shared" si="20"/>
        <v>14375.466</v>
      </c>
      <c r="W87" s="21">
        <v>1.81</v>
      </c>
      <c r="X87" s="22">
        <f t="shared" si="21"/>
        <v>24780.565200000005</v>
      </c>
      <c r="Y87" s="21">
        <v>3.25</v>
      </c>
      <c r="Z87" s="22">
        <f t="shared" si="22"/>
        <v>44495.490000000005</v>
      </c>
      <c r="AA87" s="21"/>
      <c r="AB87" s="22">
        <f t="shared" si="23"/>
        <v>0</v>
      </c>
    </row>
    <row r="88" spans="1:28" ht="12.75">
      <c r="A88" s="18">
        <v>81</v>
      </c>
      <c r="B88" s="2" t="s">
        <v>89</v>
      </c>
      <c r="C88" s="10">
        <v>712.7</v>
      </c>
      <c r="D88" s="2" t="s">
        <v>0</v>
      </c>
      <c r="E88" s="3">
        <v>11.5</v>
      </c>
      <c r="F88" s="3">
        <v>2.61</v>
      </c>
      <c r="G88" s="4">
        <f t="shared" si="13"/>
        <v>22321.764</v>
      </c>
      <c r="H88" s="3">
        <f t="shared" si="12"/>
        <v>8.89</v>
      </c>
      <c r="I88" s="21">
        <v>2.5</v>
      </c>
      <c r="J88" s="22">
        <f t="shared" si="14"/>
        <v>21381</v>
      </c>
      <c r="K88" s="21">
        <v>0.07</v>
      </c>
      <c r="L88" s="22">
        <f t="shared" si="15"/>
        <v>598.6680000000001</v>
      </c>
      <c r="M88" s="21">
        <v>0</v>
      </c>
      <c r="N88" s="22">
        <f t="shared" si="16"/>
        <v>0</v>
      </c>
      <c r="O88" s="21">
        <v>0.75</v>
      </c>
      <c r="P88" s="22">
        <f t="shared" si="17"/>
        <v>6414.300000000001</v>
      </c>
      <c r="Q88" s="21">
        <v>0.05</v>
      </c>
      <c r="R88" s="22">
        <f t="shared" si="18"/>
        <v>427.62000000000006</v>
      </c>
      <c r="S88" s="21">
        <v>0.48</v>
      </c>
      <c r="T88" s="22">
        <f t="shared" si="19"/>
        <v>4105.152</v>
      </c>
      <c r="U88" s="21">
        <v>1.05</v>
      </c>
      <c r="V88" s="22">
        <f t="shared" si="20"/>
        <v>8980.02</v>
      </c>
      <c r="W88" s="21">
        <v>1.69</v>
      </c>
      <c r="X88" s="22">
        <f t="shared" si="21"/>
        <v>14453.556</v>
      </c>
      <c r="Y88" s="21">
        <v>2.3</v>
      </c>
      <c r="Z88" s="22">
        <f t="shared" si="22"/>
        <v>19670.52</v>
      </c>
      <c r="AA88" s="21"/>
      <c r="AB88" s="22">
        <f t="shared" si="23"/>
        <v>0</v>
      </c>
    </row>
    <row r="89" spans="1:28" ht="12.75">
      <c r="A89" s="18">
        <v>82</v>
      </c>
      <c r="B89" s="2" t="s">
        <v>90</v>
      </c>
      <c r="C89" s="10">
        <v>620.2</v>
      </c>
      <c r="D89" s="2" t="s">
        <v>0</v>
      </c>
      <c r="E89" s="3">
        <v>11.5</v>
      </c>
      <c r="F89" s="3">
        <v>2.64</v>
      </c>
      <c r="G89" s="4">
        <f t="shared" si="13"/>
        <v>19647.936</v>
      </c>
      <c r="H89" s="3">
        <f t="shared" si="12"/>
        <v>8.86</v>
      </c>
      <c r="I89" s="21">
        <v>2.5</v>
      </c>
      <c r="J89" s="22">
        <f t="shared" si="14"/>
        <v>18606</v>
      </c>
      <c r="K89" s="21">
        <v>0.08</v>
      </c>
      <c r="L89" s="22">
        <f t="shared" si="15"/>
        <v>595.392</v>
      </c>
      <c r="M89" s="21">
        <v>0</v>
      </c>
      <c r="N89" s="22">
        <f t="shared" si="16"/>
        <v>0</v>
      </c>
      <c r="O89" s="21">
        <v>0.75</v>
      </c>
      <c r="P89" s="22">
        <f t="shared" si="17"/>
        <v>5581.8</v>
      </c>
      <c r="Q89" s="21">
        <v>0.05</v>
      </c>
      <c r="R89" s="22">
        <f t="shared" si="18"/>
        <v>372.12000000000006</v>
      </c>
      <c r="S89" s="21">
        <v>0.41</v>
      </c>
      <c r="T89" s="22">
        <f t="shared" si="19"/>
        <v>3051.384</v>
      </c>
      <c r="U89" s="21">
        <v>1.05</v>
      </c>
      <c r="V89" s="22">
        <f t="shared" si="20"/>
        <v>7814.52</v>
      </c>
      <c r="W89" s="21">
        <v>1.52</v>
      </c>
      <c r="X89" s="22">
        <f t="shared" si="21"/>
        <v>11312.448</v>
      </c>
      <c r="Y89" s="21">
        <v>2.5</v>
      </c>
      <c r="Z89" s="22">
        <f t="shared" si="22"/>
        <v>18606</v>
      </c>
      <c r="AA89" s="21"/>
      <c r="AB89" s="22">
        <f t="shared" si="23"/>
        <v>0</v>
      </c>
    </row>
    <row r="90" spans="1:28" ht="12.75">
      <c r="A90" s="18">
        <v>83</v>
      </c>
      <c r="B90" s="2" t="s">
        <v>91</v>
      </c>
      <c r="C90" s="11">
        <v>1303</v>
      </c>
      <c r="D90" s="30" t="s">
        <v>52</v>
      </c>
      <c r="E90" s="3">
        <v>9.52</v>
      </c>
      <c r="F90" s="3">
        <v>1.96</v>
      </c>
      <c r="G90" s="4">
        <f t="shared" si="13"/>
        <v>30646.56</v>
      </c>
      <c r="H90" s="3">
        <f t="shared" si="12"/>
        <v>7.56</v>
      </c>
      <c r="I90" s="21">
        <v>2.24</v>
      </c>
      <c r="J90" s="22">
        <f t="shared" si="14"/>
        <v>35024.64</v>
      </c>
      <c r="K90" s="21">
        <v>0.08</v>
      </c>
      <c r="L90" s="22">
        <f t="shared" si="15"/>
        <v>1250.88</v>
      </c>
      <c r="M90" s="21">
        <v>0.07</v>
      </c>
      <c r="N90" s="22">
        <f t="shared" si="16"/>
        <v>1094.52</v>
      </c>
      <c r="O90" s="21">
        <v>0.75</v>
      </c>
      <c r="P90" s="22">
        <f t="shared" si="17"/>
        <v>11727</v>
      </c>
      <c r="Q90" s="21">
        <v>0.05</v>
      </c>
      <c r="R90" s="22">
        <f t="shared" si="18"/>
        <v>781.8000000000001</v>
      </c>
      <c r="S90" s="21">
        <v>0.2</v>
      </c>
      <c r="T90" s="22">
        <f t="shared" si="19"/>
        <v>3127.2000000000003</v>
      </c>
      <c r="U90" s="21">
        <v>1.05</v>
      </c>
      <c r="V90" s="22">
        <f t="shared" si="20"/>
        <v>16417.800000000003</v>
      </c>
      <c r="W90" s="21">
        <v>1.3</v>
      </c>
      <c r="X90" s="22">
        <f t="shared" si="21"/>
        <v>20326.800000000003</v>
      </c>
      <c r="Y90" s="21">
        <v>1.82</v>
      </c>
      <c r="Z90" s="22">
        <f t="shared" si="22"/>
        <v>28457.52</v>
      </c>
      <c r="AA90" s="21"/>
      <c r="AB90" s="22">
        <f t="shared" si="23"/>
        <v>0</v>
      </c>
    </row>
    <row r="91" spans="1:28" ht="12.75">
      <c r="A91" s="18">
        <v>84</v>
      </c>
      <c r="B91" s="2" t="s">
        <v>92</v>
      </c>
      <c r="C91" s="10">
        <v>860.6</v>
      </c>
      <c r="D91" s="2" t="s">
        <v>0</v>
      </c>
      <c r="E91" s="3">
        <v>11.5</v>
      </c>
      <c r="F91" s="3">
        <v>3.22</v>
      </c>
      <c r="G91" s="4">
        <f t="shared" si="13"/>
        <v>33253.584</v>
      </c>
      <c r="H91" s="3">
        <f t="shared" si="12"/>
        <v>8.28</v>
      </c>
      <c r="I91" s="21">
        <v>2.5</v>
      </c>
      <c r="J91" s="22">
        <f t="shared" si="14"/>
        <v>25818</v>
      </c>
      <c r="K91" s="21">
        <v>0.07</v>
      </c>
      <c r="L91" s="22">
        <f t="shared" si="15"/>
        <v>722.904</v>
      </c>
      <c r="M91" s="21">
        <v>0</v>
      </c>
      <c r="N91" s="22">
        <f t="shared" si="16"/>
        <v>0</v>
      </c>
      <c r="O91" s="21">
        <v>0.75</v>
      </c>
      <c r="P91" s="22">
        <f t="shared" si="17"/>
        <v>7745.400000000001</v>
      </c>
      <c r="Q91" s="21">
        <v>0.05</v>
      </c>
      <c r="R91" s="22">
        <f t="shared" si="18"/>
        <v>516.36</v>
      </c>
      <c r="S91" s="21">
        <v>0.45</v>
      </c>
      <c r="T91" s="22">
        <f t="shared" si="19"/>
        <v>4647.240000000001</v>
      </c>
      <c r="U91" s="21">
        <v>1.05</v>
      </c>
      <c r="V91" s="22">
        <f t="shared" si="20"/>
        <v>10843.560000000001</v>
      </c>
      <c r="W91" s="21">
        <v>1.61</v>
      </c>
      <c r="X91" s="22">
        <f t="shared" si="21"/>
        <v>16626.792</v>
      </c>
      <c r="Y91" s="21">
        <v>1.8</v>
      </c>
      <c r="Z91" s="22">
        <f t="shared" si="22"/>
        <v>18588.960000000003</v>
      </c>
      <c r="AA91" s="21"/>
      <c r="AB91" s="22">
        <f t="shared" si="23"/>
        <v>0</v>
      </c>
    </row>
    <row r="92" spans="1:28" ht="12.75">
      <c r="A92" s="18">
        <v>85</v>
      </c>
      <c r="B92" s="2" t="s">
        <v>93</v>
      </c>
      <c r="C92" s="10">
        <v>1238.95</v>
      </c>
      <c r="D92" s="2" t="s">
        <v>137</v>
      </c>
      <c r="E92" s="3">
        <v>8.5</v>
      </c>
      <c r="F92" s="3">
        <v>0</v>
      </c>
      <c r="G92" s="4">
        <f t="shared" si="13"/>
        <v>0</v>
      </c>
      <c r="H92" s="3">
        <f t="shared" si="12"/>
        <v>8.5</v>
      </c>
      <c r="I92" s="21">
        <v>1.5</v>
      </c>
      <c r="J92" s="22">
        <f t="shared" si="14"/>
        <v>22301.100000000002</v>
      </c>
      <c r="K92" s="21">
        <v>0</v>
      </c>
      <c r="L92" s="22">
        <f t="shared" si="15"/>
        <v>0</v>
      </c>
      <c r="M92" s="21">
        <v>0</v>
      </c>
      <c r="N92" s="22">
        <f t="shared" si="16"/>
        <v>0</v>
      </c>
      <c r="O92" s="21">
        <v>0.75</v>
      </c>
      <c r="P92" s="22">
        <f t="shared" si="17"/>
        <v>11150.550000000001</v>
      </c>
      <c r="Q92" s="21">
        <v>0.05</v>
      </c>
      <c r="R92" s="22">
        <f t="shared" si="18"/>
        <v>743.3700000000001</v>
      </c>
      <c r="S92" s="21">
        <v>0</v>
      </c>
      <c r="T92" s="22">
        <f t="shared" si="19"/>
        <v>0</v>
      </c>
      <c r="U92" s="21">
        <v>1.05</v>
      </c>
      <c r="V92" s="22">
        <f t="shared" si="20"/>
        <v>15610.77</v>
      </c>
      <c r="W92" s="21">
        <v>1.92</v>
      </c>
      <c r="X92" s="22">
        <f t="shared" si="21"/>
        <v>28545.408000000003</v>
      </c>
      <c r="Y92" s="21">
        <v>3.23</v>
      </c>
      <c r="Z92" s="22">
        <f t="shared" si="22"/>
        <v>48021.702000000005</v>
      </c>
      <c r="AA92" s="21"/>
      <c r="AB92" s="22">
        <f t="shared" si="23"/>
        <v>0</v>
      </c>
    </row>
    <row r="93" spans="1:28" ht="12.75">
      <c r="A93" s="18">
        <v>86</v>
      </c>
      <c r="B93" s="2" t="s">
        <v>94</v>
      </c>
      <c r="C93" s="10">
        <v>2227.76</v>
      </c>
      <c r="D93" s="2" t="s">
        <v>0</v>
      </c>
      <c r="E93" s="3">
        <v>11.5</v>
      </c>
      <c r="F93" s="3">
        <v>2.68</v>
      </c>
      <c r="G93" s="4">
        <f t="shared" si="13"/>
        <v>71644.76160000001</v>
      </c>
      <c r="H93" s="3">
        <f t="shared" si="12"/>
        <v>8.82</v>
      </c>
      <c r="I93" s="21">
        <v>2.5</v>
      </c>
      <c r="J93" s="22">
        <f t="shared" si="14"/>
        <v>66832.8</v>
      </c>
      <c r="K93" s="21">
        <v>0.07</v>
      </c>
      <c r="L93" s="22">
        <f t="shared" si="15"/>
        <v>1871.3184</v>
      </c>
      <c r="M93" s="21">
        <v>0.04</v>
      </c>
      <c r="N93" s="22">
        <f t="shared" si="16"/>
        <v>1069.3248</v>
      </c>
      <c r="O93" s="21">
        <v>0.75</v>
      </c>
      <c r="P93" s="22">
        <f t="shared" si="17"/>
        <v>20049.840000000004</v>
      </c>
      <c r="Q93" s="21">
        <v>0.05</v>
      </c>
      <c r="R93" s="22">
        <f t="shared" si="18"/>
        <v>1336.6560000000002</v>
      </c>
      <c r="S93" s="21">
        <v>0.38</v>
      </c>
      <c r="T93" s="22">
        <f t="shared" si="19"/>
        <v>10158.585600000002</v>
      </c>
      <c r="U93" s="21">
        <v>1.05</v>
      </c>
      <c r="V93" s="22">
        <f t="shared" si="20"/>
        <v>28069.776</v>
      </c>
      <c r="W93" s="21">
        <v>1.28</v>
      </c>
      <c r="X93" s="22">
        <f t="shared" si="21"/>
        <v>34218.3936</v>
      </c>
      <c r="Y93" s="21">
        <v>2.7</v>
      </c>
      <c r="Z93" s="22">
        <f t="shared" si="22"/>
        <v>72179.42400000001</v>
      </c>
      <c r="AA93" s="21"/>
      <c r="AB93" s="22">
        <f t="shared" si="23"/>
        <v>0</v>
      </c>
    </row>
    <row r="94" spans="1:28" ht="12.75">
      <c r="A94" s="18">
        <v>87</v>
      </c>
      <c r="B94" s="2" t="s">
        <v>95</v>
      </c>
      <c r="C94" s="10">
        <v>821.4</v>
      </c>
      <c r="D94" s="2" t="s">
        <v>0</v>
      </c>
      <c r="E94" s="3">
        <v>11.5</v>
      </c>
      <c r="F94" s="3">
        <v>1.95</v>
      </c>
      <c r="G94" s="4">
        <f t="shared" si="13"/>
        <v>19220.760000000002</v>
      </c>
      <c r="H94" s="3">
        <f t="shared" si="12"/>
        <v>9.55</v>
      </c>
      <c r="I94" s="21">
        <v>2.5</v>
      </c>
      <c r="J94" s="22">
        <f t="shared" si="14"/>
        <v>24642</v>
      </c>
      <c r="K94" s="21">
        <v>0.08</v>
      </c>
      <c r="L94" s="22">
        <f t="shared" si="15"/>
        <v>788.5440000000001</v>
      </c>
      <c r="M94" s="21">
        <v>0.1</v>
      </c>
      <c r="N94" s="22">
        <f t="shared" si="16"/>
        <v>985.6800000000001</v>
      </c>
      <c r="O94" s="21">
        <v>0.75</v>
      </c>
      <c r="P94" s="22">
        <f t="shared" si="17"/>
        <v>7392.599999999999</v>
      </c>
      <c r="Q94" s="21">
        <v>0.05</v>
      </c>
      <c r="R94" s="22">
        <f t="shared" si="18"/>
        <v>492.84000000000003</v>
      </c>
      <c r="S94" s="21">
        <v>0.47</v>
      </c>
      <c r="T94" s="22">
        <f t="shared" si="19"/>
        <v>4632.696</v>
      </c>
      <c r="U94" s="21">
        <v>1.05</v>
      </c>
      <c r="V94" s="22">
        <f t="shared" si="20"/>
        <v>10349.64</v>
      </c>
      <c r="W94" s="21">
        <v>1.46</v>
      </c>
      <c r="X94" s="22">
        <f t="shared" si="21"/>
        <v>14390.928</v>
      </c>
      <c r="Y94" s="21">
        <v>3.09</v>
      </c>
      <c r="Z94" s="22">
        <f t="shared" si="22"/>
        <v>30457.511999999995</v>
      </c>
      <c r="AA94" s="21"/>
      <c r="AB94" s="22">
        <f t="shared" si="23"/>
        <v>0</v>
      </c>
    </row>
    <row r="95" spans="1:28" ht="12.75">
      <c r="A95" s="18">
        <v>88</v>
      </c>
      <c r="B95" s="2" t="s">
        <v>96</v>
      </c>
      <c r="C95" s="10">
        <v>1113.98</v>
      </c>
      <c r="D95" s="2" t="s">
        <v>137</v>
      </c>
      <c r="E95" s="3">
        <v>8.5</v>
      </c>
      <c r="F95" s="3">
        <v>0</v>
      </c>
      <c r="G95" s="4">
        <f t="shared" si="13"/>
        <v>0</v>
      </c>
      <c r="H95" s="3">
        <f t="shared" si="12"/>
        <v>8.5</v>
      </c>
      <c r="I95" s="21">
        <v>1.5</v>
      </c>
      <c r="J95" s="22">
        <f t="shared" si="14"/>
        <v>20051.64</v>
      </c>
      <c r="K95" s="21">
        <v>0</v>
      </c>
      <c r="L95" s="22">
        <f t="shared" si="15"/>
        <v>0</v>
      </c>
      <c r="M95" s="21">
        <v>0</v>
      </c>
      <c r="N95" s="22">
        <f t="shared" si="16"/>
        <v>0</v>
      </c>
      <c r="O95" s="21">
        <v>0.75</v>
      </c>
      <c r="P95" s="22">
        <f t="shared" si="17"/>
        <v>10025.82</v>
      </c>
      <c r="Q95" s="21">
        <v>0.05</v>
      </c>
      <c r="R95" s="22">
        <f t="shared" si="18"/>
        <v>668.388</v>
      </c>
      <c r="S95" s="21">
        <v>0</v>
      </c>
      <c r="T95" s="22">
        <f t="shared" si="19"/>
        <v>0</v>
      </c>
      <c r="U95" s="21">
        <v>1.05</v>
      </c>
      <c r="V95" s="22">
        <f t="shared" si="20"/>
        <v>14036.148000000001</v>
      </c>
      <c r="W95" s="21">
        <v>1.92</v>
      </c>
      <c r="X95" s="22">
        <f t="shared" si="21"/>
        <v>25666.099199999997</v>
      </c>
      <c r="Y95" s="21">
        <v>3.23</v>
      </c>
      <c r="Z95" s="22">
        <f t="shared" si="22"/>
        <v>43177.8648</v>
      </c>
      <c r="AA95" s="21"/>
      <c r="AB95" s="22">
        <f t="shared" si="23"/>
        <v>0</v>
      </c>
    </row>
    <row r="96" spans="1:28" ht="12.75">
      <c r="A96" s="18">
        <v>89</v>
      </c>
      <c r="B96" s="2" t="s">
        <v>97</v>
      </c>
      <c r="C96" s="10">
        <v>3323.5</v>
      </c>
      <c r="D96" s="2" t="s">
        <v>19</v>
      </c>
      <c r="E96" s="3">
        <v>9.52</v>
      </c>
      <c r="F96" s="3">
        <v>2.46</v>
      </c>
      <c r="G96" s="4">
        <f t="shared" si="13"/>
        <v>98109.72</v>
      </c>
      <c r="H96" s="3">
        <f t="shared" si="12"/>
        <v>7.06</v>
      </c>
      <c r="I96" s="21">
        <v>1.96</v>
      </c>
      <c r="J96" s="22">
        <f t="shared" si="14"/>
        <v>78168.72</v>
      </c>
      <c r="K96" s="21">
        <v>0.08</v>
      </c>
      <c r="L96" s="22">
        <f t="shared" si="15"/>
        <v>3190.56</v>
      </c>
      <c r="M96" s="21">
        <v>0.03</v>
      </c>
      <c r="N96" s="22">
        <f t="shared" si="16"/>
        <v>1196.46</v>
      </c>
      <c r="O96" s="21">
        <v>0.75</v>
      </c>
      <c r="P96" s="22">
        <f t="shared" si="17"/>
        <v>29911.5</v>
      </c>
      <c r="Q96" s="21">
        <v>0.05</v>
      </c>
      <c r="R96" s="22">
        <f t="shared" si="18"/>
        <v>1994.1000000000001</v>
      </c>
      <c r="S96" s="21">
        <v>0.19</v>
      </c>
      <c r="T96" s="22">
        <f t="shared" si="19"/>
        <v>7577.58</v>
      </c>
      <c r="U96" s="21">
        <v>1.05</v>
      </c>
      <c r="V96" s="22">
        <f t="shared" si="20"/>
        <v>41876.100000000006</v>
      </c>
      <c r="W96" s="21">
        <v>1.29</v>
      </c>
      <c r="X96" s="22">
        <f t="shared" si="21"/>
        <v>51447.780000000006</v>
      </c>
      <c r="Y96" s="21">
        <v>1.66</v>
      </c>
      <c r="Z96" s="22">
        <f t="shared" si="22"/>
        <v>66204.12</v>
      </c>
      <c r="AA96" s="21"/>
      <c r="AB96" s="22">
        <f t="shared" si="23"/>
        <v>0</v>
      </c>
    </row>
    <row r="97" spans="1:28" ht="12.75">
      <c r="A97" s="18">
        <v>90</v>
      </c>
      <c r="B97" s="2" t="s">
        <v>98</v>
      </c>
      <c r="C97" s="10">
        <v>568.3</v>
      </c>
      <c r="D97" s="2" t="s">
        <v>0</v>
      </c>
      <c r="E97" s="3">
        <v>11.5</v>
      </c>
      <c r="F97" s="3">
        <v>2.7</v>
      </c>
      <c r="G97" s="4">
        <f t="shared" si="13"/>
        <v>18412.920000000002</v>
      </c>
      <c r="H97" s="3">
        <f t="shared" si="12"/>
        <v>8.8</v>
      </c>
      <c r="I97" s="21">
        <v>2.5</v>
      </c>
      <c r="J97" s="22">
        <f t="shared" si="14"/>
        <v>17049</v>
      </c>
      <c r="K97" s="21">
        <v>0.08</v>
      </c>
      <c r="L97" s="22">
        <f t="shared" si="15"/>
        <v>545.568</v>
      </c>
      <c r="M97" s="21">
        <v>0</v>
      </c>
      <c r="N97" s="22">
        <f t="shared" si="16"/>
        <v>0</v>
      </c>
      <c r="O97" s="21">
        <v>0.75</v>
      </c>
      <c r="P97" s="22">
        <f t="shared" si="17"/>
        <v>5114.7</v>
      </c>
      <c r="Q97" s="21">
        <v>0.05</v>
      </c>
      <c r="R97" s="22">
        <f t="shared" si="18"/>
        <v>340.98</v>
      </c>
      <c r="S97" s="21">
        <v>0.45</v>
      </c>
      <c r="T97" s="22">
        <f t="shared" si="19"/>
        <v>3068.8199999999997</v>
      </c>
      <c r="U97" s="21">
        <v>1.05</v>
      </c>
      <c r="V97" s="22">
        <f t="shared" si="20"/>
        <v>7160.58</v>
      </c>
      <c r="W97" s="21">
        <v>1.42</v>
      </c>
      <c r="X97" s="22">
        <f t="shared" si="21"/>
        <v>9683.831999999999</v>
      </c>
      <c r="Y97" s="21">
        <v>2.5</v>
      </c>
      <c r="Z97" s="22">
        <f t="shared" si="22"/>
        <v>17049</v>
      </c>
      <c r="AA97" s="21"/>
      <c r="AB97" s="22">
        <f t="shared" si="23"/>
        <v>0</v>
      </c>
    </row>
    <row r="98" spans="1:28" ht="12.75">
      <c r="A98" s="18">
        <v>91</v>
      </c>
      <c r="B98" s="2" t="s">
        <v>99</v>
      </c>
      <c r="C98" s="10">
        <v>3226.5</v>
      </c>
      <c r="D98" s="2" t="s">
        <v>19</v>
      </c>
      <c r="E98" s="3">
        <v>9.52</v>
      </c>
      <c r="F98" s="3">
        <v>2.46</v>
      </c>
      <c r="G98" s="4">
        <f t="shared" si="13"/>
        <v>95246.28</v>
      </c>
      <c r="H98" s="3">
        <f t="shared" si="12"/>
        <v>7.06</v>
      </c>
      <c r="I98" s="21">
        <v>1.96</v>
      </c>
      <c r="J98" s="22">
        <f t="shared" si="14"/>
        <v>75887.28</v>
      </c>
      <c r="K98" s="21">
        <v>0.07</v>
      </c>
      <c r="L98" s="22">
        <f t="shared" si="15"/>
        <v>2710.26</v>
      </c>
      <c r="M98" s="21">
        <v>0.04</v>
      </c>
      <c r="N98" s="22">
        <f t="shared" si="16"/>
        <v>1548.72</v>
      </c>
      <c r="O98" s="21">
        <v>0.75</v>
      </c>
      <c r="P98" s="22">
        <f t="shared" si="17"/>
        <v>29038.5</v>
      </c>
      <c r="Q98" s="21">
        <v>0.05</v>
      </c>
      <c r="R98" s="22">
        <f t="shared" si="18"/>
        <v>1935.9</v>
      </c>
      <c r="S98" s="21">
        <v>0.2</v>
      </c>
      <c r="T98" s="22">
        <f t="shared" si="19"/>
        <v>7743.6</v>
      </c>
      <c r="U98" s="21">
        <v>1.05</v>
      </c>
      <c r="V98" s="22">
        <f t="shared" si="20"/>
        <v>40653.9</v>
      </c>
      <c r="W98" s="21">
        <v>1.33</v>
      </c>
      <c r="X98" s="22">
        <f t="shared" si="21"/>
        <v>51494.94</v>
      </c>
      <c r="Y98" s="21">
        <v>1.61</v>
      </c>
      <c r="Z98" s="22">
        <f t="shared" si="22"/>
        <v>62335.979999999996</v>
      </c>
      <c r="AA98" s="21"/>
      <c r="AB98" s="22">
        <f t="shared" si="23"/>
        <v>0</v>
      </c>
    </row>
    <row r="99" spans="1:28" ht="12.75">
      <c r="A99" s="18">
        <v>92</v>
      </c>
      <c r="B99" s="2" t="s">
        <v>100</v>
      </c>
      <c r="C99" s="10">
        <v>853.96</v>
      </c>
      <c r="D99" s="2" t="s">
        <v>0</v>
      </c>
      <c r="E99" s="3">
        <v>11.5</v>
      </c>
      <c r="F99" s="3">
        <v>2.69</v>
      </c>
      <c r="G99" s="4">
        <f t="shared" si="13"/>
        <v>27565.8288</v>
      </c>
      <c r="H99" s="3">
        <f t="shared" si="12"/>
        <v>8.81</v>
      </c>
      <c r="I99" s="21">
        <v>2.5</v>
      </c>
      <c r="J99" s="22">
        <f t="shared" si="14"/>
        <v>25618.800000000003</v>
      </c>
      <c r="K99" s="21">
        <v>0.08</v>
      </c>
      <c r="L99" s="22">
        <f t="shared" si="15"/>
        <v>819.8016</v>
      </c>
      <c r="M99" s="21">
        <v>0.03</v>
      </c>
      <c r="N99" s="22">
        <f t="shared" si="16"/>
        <v>307.42560000000003</v>
      </c>
      <c r="O99" s="21">
        <v>0.75</v>
      </c>
      <c r="P99" s="22">
        <f t="shared" si="17"/>
        <v>7685.64</v>
      </c>
      <c r="Q99" s="21">
        <v>0.05</v>
      </c>
      <c r="R99" s="22">
        <f t="shared" si="18"/>
        <v>512.3760000000001</v>
      </c>
      <c r="S99" s="21">
        <v>0.45</v>
      </c>
      <c r="T99" s="22">
        <f t="shared" si="19"/>
        <v>4611.384</v>
      </c>
      <c r="U99" s="21">
        <v>1.05</v>
      </c>
      <c r="V99" s="22">
        <f t="shared" si="20"/>
        <v>10759.896</v>
      </c>
      <c r="W99" s="21">
        <v>1.42</v>
      </c>
      <c r="X99" s="22">
        <f t="shared" si="21"/>
        <v>14551.4784</v>
      </c>
      <c r="Y99" s="21">
        <v>2.48</v>
      </c>
      <c r="Z99" s="22">
        <f t="shared" si="22"/>
        <v>25413.8496</v>
      </c>
      <c r="AA99" s="21"/>
      <c r="AB99" s="22">
        <f t="shared" si="23"/>
        <v>0</v>
      </c>
    </row>
    <row r="100" spans="1:28" ht="12.75">
      <c r="A100" s="18">
        <v>93</v>
      </c>
      <c r="B100" s="2" t="s">
        <v>101</v>
      </c>
      <c r="C100" s="10">
        <v>3277.08</v>
      </c>
      <c r="D100" s="2" t="s">
        <v>19</v>
      </c>
      <c r="E100" s="3">
        <v>9.52</v>
      </c>
      <c r="F100" s="3">
        <v>2.39</v>
      </c>
      <c r="G100" s="4">
        <f t="shared" si="13"/>
        <v>93986.6544</v>
      </c>
      <c r="H100" s="3">
        <f t="shared" si="12"/>
        <v>7.129999999999999</v>
      </c>
      <c r="I100" s="21">
        <v>1.96</v>
      </c>
      <c r="J100" s="22">
        <f t="shared" si="14"/>
        <v>77076.9216</v>
      </c>
      <c r="K100" s="21">
        <v>0.08</v>
      </c>
      <c r="L100" s="22">
        <f t="shared" si="15"/>
        <v>3145.9968</v>
      </c>
      <c r="M100" s="21">
        <v>0.03</v>
      </c>
      <c r="N100" s="22">
        <f t="shared" si="16"/>
        <v>1179.7487999999998</v>
      </c>
      <c r="O100" s="21">
        <v>0.75</v>
      </c>
      <c r="P100" s="22">
        <f t="shared" si="17"/>
        <v>29493.72</v>
      </c>
      <c r="Q100" s="21">
        <v>0.05</v>
      </c>
      <c r="R100" s="22">
        <f t="shared" si="18"/>
        <v>1966.248</v>
      </c>
      <c r="S100" s="21">
        <v>0.2</v>
      </c>
      <c r="T100" s="22">
        <f t="shared" si="19"/>
        <v>7864.992</v>
      </c>
      <c r="U100" s="21">
        <v>1.05</v>
      </c>
      <c r="V100" s="22">
        <f t="shared" si="20"/>
        <v>41291.208</v>
      </c>
      <c r="W100" s="21">
        <v>1.3</v>
      </c>
      <c r="X100" s="22">
        <f t="shared" si="21"/>
        <v>51122.448</v>
      </c>
      <c r="Y100" s="21">
        <v>1.71</v>
      </c>
      <c r="Z100" s="22">
        <f t="shared" si="22"/>
        <v>67245.6816</v>
      </c>
      <c r="AA100" s="21"/>
      <c r="AB100" s="22">
        <f t="shared" si="23"/>
        <v>0</v>
      </c>
    </row>
    <row r="101" spans="1:28" ht="12.75">
      <c r="A101" s="18">
        <v>94</v>
      </c>
      <c r="B101" s="2" t="s">
        <v>102</v>
      </c>
      <c r="C101" s="10">
        <v>1280.71</v>
      </c>
      <c r="D101" s="2" t="s">
        <v>52</v>
      </c>
      <c r="E101" s="3">
        <v>9.52</v>
      </c>
      <c r="F101" s="3">
        <v>1.85</v>
      </c>
      <c r="G101" s="4">
        <f t="shared" si="13"/>
        <v>28431.762000000002</v>
      </c>
      <c r="H101" s="3">
        <f t="shared" si="12"/>
        <v>7.67</v>
      </c>
      <c r="I101" s="21">
        <v>2.24</v>
      </c>
      <c r="J101" s="22">
        <f t="shared" si="14"/>
        <v>34425.484800000006</v>
      </c>
      <c r="K101" s="21">
        <v>0.08</v>
      </c>
      <c r="L101" s="22">
        <f t="shared" si="15"/>
        <v>1229.4816</v>
      </c>
      <c r="M101" s="21">
        <v>0.07</v>
      </c>
      <c r="N101" s="22">
        <f t="shared" si="16"/>
        <v>1075.7964000000002</v>
      </c>
      <c r="O101" s="21">
        <v>0.75</v>
      </c>
      <c r="P101" s="22">
        <f t="shared" si="17"/>
        <v>11526.39</v>
      </c>
      <c r="Q101" s="21">
        <v>0.05</v>
      </c>
      <c r="R101" s="22">
        <f t="shared" si="18"/>
        <v>768.4259999999999</v>
      </c>
      <c r="S101" s="21">
        <v>0.2</v>
      </c>
      <c r="T101" s="22">
        <f t="shared" si="19"/>
        <v>3073.7039999999997</v>
      </c>
      <c r="U101" s="21">
        <v>1.05</v>
      </c>
      <c r="V101" s="22">
        <f t="shared" si="20"/>
        <v>16136.946</v>
      </c>
      <c r="W101" s="21">
        <v>1.32</v>
      </c>
      <c r="X101" s="22">
        <f t="shared" si="21"/>
        <v>20286.4464</v>
      </c>
      <c r="Y101" s="21">
        <v>1.91</v>
      </c>
      <c r="Z101" s="22">
        <f t="shared" si="22"/>
        <v>29353.8732</v>
      </c>
      <c r="AA101" s="21"/>
      <c r="AB101" s="22">
        <f t="shared" si="23"/>
        <v>0</v>
      </c>
    </row>
    <row r="102" spans="1:28" ht="12.75">
      <c r="A102" s="18">
        <v>95</v>
      </c>
      <c r="B102" s="2" t="s">
        <v>103</v>
      </c>
      <c r="C102" s="10">
        <v>3256.86</v>
      </c>
      <c r="D102" s="2" t="s">
        <v>19</v>
      </c>
      <c r="E102" s="3">
        <v>9.52</v>
      </c>
      <c r="F102" s="3">
        <v>2.45</v>
      </c>
      <c r="G102" s="4">
        <f t="shared" si="13"/>
        <v>95751.68400000001</v>
      </c>
      <c r="H102" s="3">
        <f t="shared" si="12"/>
        <v>7.069999999999999</v>
      </c>
      <c r="I102" s="21">
        <v>1.96</v>
      </c>
      <c r="J102" s="22">
        <f t="shared" si="14"/>
        <v>76601.3472</v>
      </c>
      <c r="K102" s="21">
        <v>0.07</v>
      </c>
      <c r="L102" s="22">
        <f t="shared" si="15"/>
        <v>2735.7624000000005</v>
      </c>
      <c r="M102" s="21">
        <v>0.04</v>
      </c>
      <c r="N102" s="22">
        <f t="shared" si="16"/>
        <v>1563.2928000000002</v>
      </c>
      <c r="O102" s="21">
        <v>0.75</v>
      </c>
      <c r="P102" s="22">
        <f t="shared" si="17"/>
        <v>29311.739999999998</v>
      </c>
      <c r="Q102" s="21">
        <v>0.05</v>
      </c>
      <c r="R102" s="22">
        <f t="shared" si="18"/>
        <v>1954.1160000000002</v>
      </c>
      <c r="S102" s="21">
        <v>0.2</v>
      </c>
      <c r="T102" s="22">
        <f t="shared" si="19"/>
        <v>7816.464000000001</v>
      </c>
      <c r="U102" s="21">
        <v>1.05</v>
      </c>
      <c r="V102" s="22">
        <f t="shared" si="20"/>
        <v>41036.436</v>
      </c>
      <c r="W102" s="21">
        <v>1.3</v>
      </c>
      <c r="X102" s="22">
        <f t="shared" si="21"/>
        <v>50807.016</v>
      </c>
      <c r="Y102" s="21">
        <v>1.65</v>
      </c>
      <c r="Z102" s="22">
        <f t="shared" si="22"/>
        <v>64485.827999999994</v>
      </c>
      <c r="AA102" s="21"/>
      <c r="AB102" s="22">
        <f t="shared" si="23"/>
        <v>0</v>
      </c>
    </row>
    <row r="103" spans="1:28" ht="12.75">
      <c r="A103" s="18">
        <v>96</v>
      </c>
      <c r="B103" s="2" t="s">
        <v>104</v>
      </c>
      <c r="C103" s="10">
        <f>1293.1+185.94</f>
        <v>1479.04</v>
      </c>
      <c r="D103" s="2" t="s">
        <v>52</v>
      </c>
      <c r="E103" s="3">
        <v>9.52</v>
      </c>
      <c r="F103" s="3">
        <v>1.57</v>
      </c>
      <c r="G103" s="4">
        <f t="shared" si="13"/>
        <v>27865.113599999997</v>
      </c>
      <c r="H103" s="3">
        <f t="shared" si="12"/>
        <v>7.949999999999999</v>
      </c>
      <c r="I103" s="21">
        <v>2.24</v>
      </c>
      <c r="J103" s="22">
        <f t="shared" si="14"/>
        <v>39756.5952</v>
      </c>
      <c r="K103" s="21">
        <v>0.07</v>
      </c>
      <c r="L103" s="22">
        <f t="shared" si="15"/>
        <v>1242.3936</v>
      </c>
      <c r="M103" s="21">
        <v>0.06</v>
      </c>
      <c r="N103" s="22">
        <f t="shared" si="16"/>
        <v>1064.9088</v>
      </c>
      <c r="O103" s="21">
        <v>0.75</v>
      </c>
      <c r="P103" s="22">
        <f t="shared" si="17"/>
        <v>13311.36</v>
      </c>
      <c r="Q103" s="21">
        <v>0.05</v>
      </c>
      <c r="R103" s="22">
        <f t="shared" si="18"/>
        <v>887.424</v>
      </c>
      <c r="S103" s="21">
        <v>0.24</v>
      </c>
      <c r="T103" s="22">
        <f t="shared" si="19"/>
        <v>4259.6352</v>
      </c>
      <c r="U103" s="21">
        <v>1.05</v>
      </c>
      <c r="V103" s="22">
        <f t="shared" si="20"/>
        <v>18635.904</v>
      </c>
      <c r="W103" s="21">
        <v>1.5</v>
      </c>
      <c r="X103" s="22">
        <f t="shared" si="21"/>
        <v>26622.72</v>
      </c>
      <c r="Y103" s="21">
        <v>1.99</v>
      </c>
      <c r="Z103" s="22">
        <f t="shared" si="22"/>
        <v>35319.4752</v>
      </c>
      <c r="AA103" s="21"/>
      <c r="AB103" s="22">
        <f t="shared" si="23"/>
        <v>0</v>
      </c>
    </row>
    <row r="104" spans="1:28" ht="12.75">
      <c r="A104" s="18">
        <v>97</v>
      </c>
      <c r="B104" s="2" t="s">
        <v>105</v>
      </c>
      <c r="C104" s="10">
        <v>3312.07</v>
      </c>
      <c r="D104" s="2" t="s">
        <v>19</v>
      </c>
      <c r="E104" s="3">
        <v>9.52</v>
      </c>
      <c r="F104" s="3">
        <v>2.15</v>
      </c>
      <c r="G104" s="4">
        <f t="shared" si="13"/>
        <v>85451.406</v>
      </c>
      <c r="H104" s="3">
        <f t="shared" si="12"/>
        <v>7.369999999999999</v>
      </c>
      <c r="I104" s="21">
        <v>1.96</v>
      </c>
      <c r="J104" s="22">
        <f t="shared" si="14"/>
        <v>77899.8864</v>
      </c>
      <c r="K104" s="21">
        <v>0.07</v>
      </c>
      <c r="L104" s="22">
        <f t="shared" si="15"/>
        <v>2782.1388</v>
      </c>
      <c r="M104" s="21">
        <v>0.04</v>
      </c>
      <c r="N104" s="22">
        <f t="shared" si="16"/>
        <v>1589.7936</v>
      </c>
      <c r="O104" s="21">
        <v>0.75</v>
      </c>
      <c r="P104" s="22">
        <f t="shared" si="17"/>
        <v>29808.630000000005</v>
      </c>
      <c r="Q104" s="21">
        <v>0.05</v>
      </c>
      <c r="R104" s="22">
        <f t="shared" si="18"/>
        <v>1987.2420000000002</v>
      </c>
      <c r="S104" s="21">
        <v>0.19</v>
      </c>
      <c r="T104" s="22">
        <f t="shared" si="19"/>
        <v>7551.5196000000005</v>
      </c>
      <c r="U104" s="21">
        <v>1.05</v>
      </c>
      <c r="V104" s="22">
        <f t="shared" si="20"/>
        <v>41732.082</v>
      </c>
      <c r="W104" s="21">
        <v>1.29</v>
      </c>
      <c r="X104" s="22">
        <f t="shared" si="21"/>
        <v>51270.84360000001</v>
      </c>
      <c r="Y104" s="21">
        <v>1.97</v>
      </c>
      <c r="Z104" s="22">
        <f t="shared" si="22"/>
        <v>78297.3348</v>
      </c>
      <c r="AA104" s="21"/>
      <c r="AB104" s="22">
        <f t="shared" si="23"/>
        <v>0</v>
      </c>
    </row>
    <row r="105" spans="1:28" ht="12.75">
      <c r="A105" s="18">
        <v>98</v>
      </c>
      <c r="B105" s="2" t="s">
        <v>106</v>
      </c>
      <c r="C105" s="10">
        <v>3670.9</v>
      </c>
      <c r="D105" s="2" t="s">
        <v>52</v>
      </c>
      <c r="E105" s="3">
        <v>9.52</v>
      </c>
      <c r="F105" s="3">
        <v>0.79</v>
      </c>
      <c r="G105" s="4">
        <f t="shared" si="13"/>
        <v>34800.132000000005</v>
      </c>
      <c r="H105" s="3">
        <f t="shared" si="12"/>
        <v>8.73</v>
      </c>
      <c r="I105" s="21">
        <v>2.24</v>
      </c>
      <c r="J105" s="22">
        <f t="shared" si="14"/>
        <v>98673.79200000002</v>
      </c>
      <c r="K105" s="21">
        <v>0.08</v>
      </c>
      <c r="L105" s="22">
        <f t="shared" si="15"/>
        <v>3524.0640000000003</v>
      </c>
      <c r="M105" s="21">
        <v>0.05</v>
      </c>
      <c r="N105" s="22">
        <f t="shared" si="16"/>
        <v>2202.54</v>
      </c>
      <c r="O105" s="21">
        <v>0.75</v>
      </c>
      <c r="P105" s="22">
        <f t="shared" si="17"/>
        <v>33038.100000000006</v>
      </c>
      <c r="Q105" s="21">
        <v>0.05</v>
      </c>
      <c r="R105" s="22">
        <f t="shared" si="18"/>
        <v>2202.54</v>
      </c>
      <c r="S105" s="21">
        <v>0.2</v>
      </c>
      <c r="T105" s="22">
        <f t="shared" si="19"/>
        <v>8810.16</v>
      </c>
      <c r="U105" s="21">
        <v>1.05</v>
      </c>
      <c r="V105" s="22">
        <f t="shared" si="20"/>
        <v>46253.340000000004</v>
      </c>
      <c r="W105" s="21">
        <v>1.31</v>
      </c>
      <c r="X105" s="22">
        <f t="shared" si="21"/>
        <v>57706.547999999995</v>
      </c>
      <c r="Y105" s="26">
        <v>3</v>
      </c>
      <c r="Z105" s="22">
        <f t="shared" si="22"/>
        <v>132152.40000000002</v>
      </c>
      <c r="AA105" s="26"/>
      <c r="AB105" s="22">
        <f t="shared" si="23"/>
        <v>0</v>
      </c>
    </row>
    <row r="106" spans="1:28" ht="12.75">
      <c r="A106" s="18">
        <v>99</v>
      </c>
      <c r="B106" s="2" t="s">
        <v>143</v>
      </c>
      <c r="C106" s="10">
        <v>3817.4</v>
      </c>
      <c r="D106" s="2" t="s">
        <v>0</v>
      </c>
      <c r="E106" s="3">
        <v>11</v>
      </c>
      <c r="F106" s="3">
        <v>2.9</v>
      </c>
      <c r="G106" s="4">
        <f t="shared" si="13"/>
        <v>132845.52</v>
      </c>
      <c r="H106" s="3">
        <f t="shared" si="12"/>
        <v>8.1</v>
      </c>
      <c r="I106" s="21">
        <v>2.5</v>
      </c>
      <c r="J106" s="22">
        <f t="shared" si="14"/>
        <v>114522</v>
      </c>
      <c r="K106" s="21">
        <v>0.06</v>
      </c>
      <c r="L106" s="22">
        <f t="shared" si="15"/>
        <v>2748.5280000000002</v>
      </c>
      <c r="M106" s="21">
        <v>0.03</v>
      </c>
      <c r="N106" s="22">
        <f t="shared" si="16"/>
        <v>1374.2640000000001</v>
      </c>
      <c r="O106" s="21">
        <v>0.75</v>
      </c>
      <c r="P106" s="22">
        <f t="shared" si="17"/>
        <v>34356.600000000006</v>
      </c>
      <c r="Q106" s="21">
        <v>0.05</v>
      </c>
      <c r="R106" s="22">
        <f t="shared" si="18"/>
        <v>2290.44</v>
      </c>
      <c r="S106" s="21">
        <v>0.56</v>
      </c>
      <c r="T106" s="22">
        <f t="shared" si="19"/>
        <v>25652.928</v>
      </c>
      <c r="U106" s="21">
        <v>1.05</v>
      </c>
      <c r="V106" s="22">
        <f t="shared" si="20"/>
        <v>48099.240000000005</v>
      </c>
      <c r="W106" s="21">
        <v>0.67</v>
      </c>
      <c r="X106" s="22">
        <f t="shared" si="21"/>
        <v>30691.896000000004</v>
      </c>
      <c r="Y106" s="21">
        <v>2.43</v>
      </c>
      <c r="Z106" s="22">
        <f t="shared" si="22"/>
        <v>111315.38400000002</v>
      </c>
      <c r="AA106" s="21"/>
      <c r="AB106" s="22">
        <f t="shared" si="23"/>
        <v>0</v>
      </c>
    </row>
    <row r="107" spans="1:28" ht="12.75">
      <c r="A107" s="18">
        <v>100</v>
      </c>
      <c r="B107" s="2" t="s">
        <v>107</v>
      </c>
      <c r="C107" s="10">
        <v>5930.2</v>
      </c>
      <c r="D107" s="2" t="s">
        <v>52</v>
      </c>
      <c r="E107" s="3">
        <v>9.52</v>
      </c>
      <c r="F107" s="3">
        <v>1.32</v>
      </c>
      <c r="G107" s="4">
        <f t="shared" si="13"/>
        <v>93934.368</v>
      </c>
      <c r="H107" s="3">
        <f t="shared" si="12"/>
        <v>8.2</v>
      </c>
      <c r="I107" s="21">
        <v>2.24</v>
      </c>
      <c r="J107" s="22">
        <f t="shared" si="14"/>
        <v>159403.776</v>
      </c>
      <c r="K107" s="21">
        <v>0.08</v>
      </c>
      <c r="L107" s="22">
        <f t="shared" si="15"/>
        <v>5692.992</v>
      </c>
      <c r="M107" s="21">
        <v>0.04</v>
      </c>
      <c r="N107" s="22">
        <f t="shared" si="16"/>
        <v>2846.496</v>
      </c>
      <c r="O107" s="21">
        <v>0.75</v>
      </c>
      <c r="P107" s="22">
        <f t="shared" si="17"/>
        <v>53371.799999999996</v>
      </c>
      <c r="Q107" s="21">
        <v>0.05</v>
      </c>
      <c r="R107" s="22">
        <f t="shared" si="18"/>
        <v>3558.12</v>
      </c>
      <c r="S107" s="21">
        <v>0.19</v>
      </c>
      <c r="T107" s="22">
        <f t="shared" si="19"/>
        <v>13520.856</v>
      </c>
      <c r="U107" s="21">
        <v>1.05</v>
      </c>
      <c r="V107" s="22">
        <f t="shared" si="20"/>
        <v>74720.52</v>
      </c>
      <c r="W107" s="21">
        <v>1.27</v>
      </c>
      <c r="X107" s="22">
        <f t="shared" si="21"/>
        <v>90376.248</v>
      </c>
      <c r="Y107" s="21">
        <v>2.53</v>
      </c>
      <c r="Z107" s="22">
        <f t="shared" si="22"/>
        <v>180040.87199999997</v>
      </c>
      <c r="AA107" s="21"/>
      <c r="AB107" s="22">
        <f t="shared" si="23"/>
        <v>0</v>
      </c>
    </row>
    <row r="108" spans="1:28" ht="12.75">
      <c r="A108" s="18">
        <v>101</v>
      </c>
      <c r="B108" s="2" t="s">
        <v>108</v>
      </c>
      <c r="C108" s="10">
        <v>3240.94</v>
      </c>
      <c r="D108" s="2" t="s">
        <v>19</v>
      </c>
      <c r="E108" s="3">
        <v>9.52</v>
      </c>
      <c r="F108" s="3">
        <v>2.64</v>
      </c>
      <c r="G108" s="4">
        <f t="shared" si="13"/>
        <v>102672.97920000002</v>
      </c>
      <c r="H108" s="3">
        <f t="shared" si="12"/>
        <v>6.879999999999999</v>
      </c>
      <c r="I108" s="21">
        <v>1.96</v>
      </c>
      <c r="J108" s="22">
        <f t="shared" si="14"/>
        <v>76226.9088</v>
      </c>
      <c r="K108" s="21">
        <v>0.08</v>
      </c>
      <c r="L108" s="22">
        <f t="shared" si="15"/>
        <v>3111.3023999999996</v>
      </c>
      <c r="M108" s="21">
        <v>0.02</v>
      </c>
      <c r="N108" s="22">
        <f t="shared" si="16"/>
        <v>777.8255999999999</v>
      </c>
      <c r="O108" s="21">
        <v>0.75</v>
      </c>
      <c r="P108" s="22">
        <f t="shared" si="17"/>
        <v>29168.46</v>
      </c>
      <c r="Q108" s="21">
        <v>0.05</v>
      </c>
      <c r="R108" s="22">
        <f t="shared" si="18"/>
        <v>1944.5640000000003</v>
      </c>
      <c r="S108" s="21">
        <v>0.2</v>
      </c>
      <c r="T108" s="22">
        <f t="shared" si="19"/>
        <v>7778.256000000001</v>
      </c>
      <c r="U108" s="21">
        <v>1.05</v>
      </c>
      <c r="V108" s="22">
        <f t="shared" si="20"/>
        <v>40835.844</v>
      </c>
      <c r="W108" s="21">
        <v>1.31</v>
      </c>
      <c r="X108" s="22">
        <f t="shared" si="21"/>
        <v>50947.5768</v>
      </c>
      <c r="Y108" s="21">
        <v>1.46</v>
      </c>
      <c r="Z108" s="22">
        <f t="shared" si="22"/>
        <v>56781.2688</v>
      </c>
      <c r="AA108" s="21"/>
      <c r="AB108" s="22">
        <f t="shared" si="23"/>
        <v>0</v>
      </c>
    </row>
    <row r="109" spans="1:28" ht="12.75">
      <c r="A109" s="18">
        <v>102</v>
      </c>
      <c r="B109" s="2" t="s">
        <v>109</v>
      </c>
      <c r="C109" s="10">
        <v>3233.72</v>
      </c>
      <c r="D109" s="2" t="s">
        <v>19</v>
      </c>
      <c r="E109" s="3">
        <v>9.52</v>
      </c>
      <c r="F109" s="3">
        <v>2.47</v>
      </c>
      <c r="G109" s="4">
        <f t="shared" si="13"/>
        <v>95847.4608</v>
      </c>
      <c r="H109" s="3">
        <f t="shared" si="12"/>
        <v>7.049999999999999</v>
      </c>
      <c r="I109" s="21">
        <v>1.96</v>
      </c>
      <c r="J109" s="22">
        <f t="shared" si="14"/>
        <v>76057.0944</v>
      </c>
      <c r="K109" s="21">
        <v>0.07</v>
      </c>
      <c r="L109" s="22">
        <f t="shared" si="15"/>
        <v>2716.3248</v>
      </c>
      <c r="M109" s="21">
        <v>0.03</v>
      </c>
      <c r="N109" s="22">
        <f t="shared" si="16"/>
        <v>1164.1391999999998</v>
      </c>
      <c r="O109" s="21">
        <v>0.75</v>
      </c>
      <c r="P109" s="22">
        <f t="shared" si="17"/>
        <v>29103.48</v>
      </c>
      <c r="Q109" s="21">
        <v>0.05</v>
      </c>
      <c r="R109" s="22">
        <f t="shared" si="18"/>
        <v>1940.232</v>
      </c>
      <c r="S109" s="21">
        <v>0.2</v>
      </c>
      <c r="T109" s="22">
        <f t="shared" si="19"/>
        <v>7760.928</v>
      </c>
      <c r="U109" s="21">
        <v>1.05</v>
      </c>
      <c r="V109" s="22">
        <f t="shared" si="20"/>
        <v>40744.872</v>
      </c>
      <c r="W109" s="21">
        <v>1.31</v>
      </c>
      <c r="X109" s="22">
        <f t="shared" si="21"/>
        <v>50834.0784</v>
      </c>
      <c r="Y109" s="21">
        <v>1.63</v>
      </c>
      <c r="Z109" s="22">
        <f t="shared" si="22"/>
        <v>63251.56319999999</v>
      </c>
      <c r="AA109" s="21"/>
      <c r="AB109" s="22">
        <f t="shared" si="23"/>
        <v>0</v>
      </c>
    </row>
    <row r="110" spans="1:28" ht="12.75">
      <c r="A110" s="18">
        <v>103</v>
      </c>
      <c r="B110" s="2" t="s">
        <v>110</v>
      </c>
      <c r="C110" s="10">
        <v>3303.57</v>
      </c>
      <c r="D110" s="2" t="s">
        <v>19</v>
      </c>
      <c r="E110" s="3">
        <v>9.52</v>
      </c>
      <c r="F110" s="3">
        <v>2.74</v>
      </c>
      <c r="G110" s="4">
        <f t="shared" si="13"/>
        <v>108621.38160000001</v>
      </c>
      <c r="H110" s="3">
        <f t="shared" si="12"/>
        <v>6.779999999999999</v>
      </c>
      <c r="I110" s="21">
        <v>1.96</v>
      </c>
      <c r="J110" s="22">
        <f t="shared" si="14"/>
        <v>77699.9664</v>
      </c>
      <c r="K110" s="21">
        <v>0.07</v>
      </c>
      <c r="L110" s="22">
        <f t="shared" si="15"/>
        <v>2774.9988000000003</v>
      </c>
      <c r="M110" s="21">
        <v>0.03</v>
      </c>
      <c r="N110" s="22">
        <f t="shared" si="16"/>
        <v>1189.2852</v>
      </c>
      <c r="O110" s="21">
        <v>0.75</v>
      </c>
      <c r="P110" s="22">
        <f t="shared" si="17"/>
        <v>29732.130000000005</v>
      </c>
      <c r="Q110" s="21">
        <v>0.05</v>
      </c>
      <c r="R110" s="22">
        <f t="shared" si="18"/>
        <v>1982.1420000000003</v>
      </c>
      <c r="S110" s="21">
        <v>0.19</v>
      </c>
      <c r="T110" s="22">
        <f t="shared" si="19"/>
        <v>7532.1396</v>
      </c>
      <c r="U110" s="21">
        <v>1.05</v>
      </c>
      <c r="V110" s="22">
        <f t="shared" si="20"/>
        <v>41624.982</v>
      </c>
      <c r="W110" s="21">
        <v>1.29</v>
      </c>
      <c r="X110" s="22">
        <f t="shared" si="21"/>
        <v>51139.263600000006</v>
      </c>
      <c r="Y110" s="21">
        <v>1.39</v>
      </c>
      <c r="Z110" s="22">
        <f t="shared" si="22"/>
        <v>55103.547600000005</v>
      </c>
      <c r="AA110" s="21"/>
      <c r="AB110" s="22">
        <f t="shared" si="23"/>
        <v>0</v>
      </c>
    </row>
    <row r="111" spans="1:28" ht="12.75">
      <c r="A111" s="18">
        <v>104</v>
      </c>
      <c r="B111" s="2" t="s">
        <v>111</v>
      </c>
      <c r="C111" s="10">
        <v>2617</v>
      </c>
      <c r="D111" s="2" t="s">
        <v>52</v>
      </c>
      <c r="E111" s="3">
        <v>9.52</v>
      </c>
      <c r="F111" s="3">
        <v>1.26</v>
      </c>
      <c r="G111" s="4">
        <f t="shared" si="13"/>
        <v>39569.04</v>
      </c>
      <c r="H111" s="3">
        <f t="shared" si="12"/>
        <v>8.26</v>
      </c>
      <c r="I111" s="21">
        <v>2.24</v>
      </c>
      <c r="J111" s="22">
        <f t="shared" si="14"/>
        <v>70344.96</v>
      </c>
      <c r="K111" s="21">
        <v>0.08</v>
      </c>
      <c r="L111" s="22">
        <f t="shared" si="15"/>
        <v>2512.32</v>
      </c>
      <c r="M111" s="21">
        <v>0.04</v>
      </c>
      <c r="N111" s="22">
        <f t="shared" si="16"/>
        <v>1256.16</v>
      </c>
      <c r="O111" s="21">
        <v>0.75</v>
      </c>
      <c r="P111" s="22">
        <f t="shared" si="17"/>
        <v>23553</v>
      </c>
      <c r="Q111" s="21">
        <v>0.05</v>
      </c>
      <c r="R111" s="22">
        <f t="shared" si="18"/>
        <v>1570.1999999999998</v>
      </c>
      <c r="S111" s="21">
        <v>0.23</v>
      </c>
      <c r="T111" s="22">
        <f t="shared" si="19"/>
        <v>7222.920000000001</v>
      </c>
      <c r="U111" s="21">
        <v>1.05</v>
      </c>
      <c r="V111" s="22">
        <f t="shared" si="20"/>
        <v>32974.2</v>
      </c>
      <c r="W111" s="21">
        <v>1.44</v>
      </c>
      <c r="X111" s="22">
        <f t="shared" si="21"/>
        <v>45221.76</v>
      </c>
      <c r="Y111" s="21">
        <v>2.38</v>
      </c>
      <c r="Z111" s="22">
        <f t="shared" si="22"/>
        <v>74741.52</v>
      </c>
      <c r="AA111" s="21"/>
      <c r="AB111" s="22">
        <f t="shared" si="23"/>
        <v>0</v>
      </c>
    </row>
    <row r="112" spans="1:28" ht="12.75">
      <c r="A112" s="18">
        <v>105</v>
      </c>
      <c r="B112" s="2" t="s">
        <v>112</v>
      </c>
      <c r="C112" s="10">
        <v>797.9</v>
      </c>
      <c r="D112" s="2" t="s">
        <v>0</v>
      </c>
      <c r="E112" s="3">
        <v>11.5</v>
      </c>
      <c r="F112" s="3">
        <v>0</v>
      </c>
      <c r="G112" s="4">
        <f t="shared" si="13"/>
        <v>0</v>
      </c>
      <c r="H112" s="3">
        <f t="shared" si="12"/>
        <v>11.5</v>
      </c>
      <c r="I112" s="21">
        <v>2.5</v>
      </c>
      <c r="J112" s="22">
        <f t="shared" si="14"/>
        <v>23937</v>
      </c>
      <c r="K112" s="21">
        <v>0.06</v>
      </c>
      <c r="L112" s="22">
        <f t="shared" si="15"/>
        <v>574.4879999999999</v>
      </c>
      <c r="M112" s="21">
        <v>0.04</v>
      </c>
      <c r="N112" s="22">
        <f t="shared" si="16"/>
        <v>382.992</v>
      </c>
      <c r="O112" s="21">
        <v>0.75</v>
      </c>
      <c r="P112" s="22">
        <f t="shared" si="17"/>
        <v>7181.099999999999</v>
      </c>
      <c r="Q112" s="21">
        <v>0.05</v>
      </c>
      <c r="R112" s="22">
        <f t="shared" si="18"/>
        <v>478.74</v>
      </c>
      <c r="S112" s="21">
        <v>0.34</v>
      </c>
      <c r="T112" s="22">
        <f t="shared" si="19"/>
        <v>3255.432</v>
      </c>
      <c r="U112" s="21">
        <v>1.05</v>
      </c>
      <c r="V112" s="22">
        <f t="shared" si="20"/>
        <v>10053.539999999999</v>
      </c>
      <c r="W112" s="21">
        <v>1.09</v>
      </c>
      <c r="X112" s="22">
        <f t="shared" si="21"/>
        <v>10436.532</v>
      </c>
      <c r="Y112" s="21">
        <v>5.62</v>
      </c>
      <c r="Z112" s="22">
        <f t="shared" si="22"/>
        <v>53810.376000000004</v>
      </c>
      <c r="AA112" s="21"/>
      <c r="AB112" s="22">
        <f t="shared" si="23"/>
        <v>0</v>
      </c>
    </row>
    <row r="113" spans="1:28" ht="12.75">
      <c r="A113" s="18">
        <v>106</v>
      </c>
      <c r="B113" s="6" t="s">
        <v>113</v>
      </c>
      <c r="C113" s="12">
        <v>2223.1</v>
      </c>
      <c r="D113" s="6" t="s">
        <v>0</v>
      </c>
      <c r="E113" s="5">
        <v>11.5</v>
      </c>
      <c r="F113" s="5">
        <v>0</v>
      </c>
      <c r="G113" s="4">
        <f t="shared" si="13"/>
        <v>0</v>
      </c>
      <c r="H113" s="5">
        <f t="shared" si="12"/>
        <v>11.5</v>
      </c>
      <c r="I113" s="21">
        <v>2.5</v>
      </c>
      <c r="J113" s="22">
        <f t="shared" si="14"/>
        <v>66693</v>
      </c>
      <c r="K113" s="21">
        <v>0.08</v>
      </c>
      <c r="L113" s="22">
        <f t="shared" si="15"/>
        <v>2134.176</v>
      </c>
      <c r="M113" s="21">
        <v>0.03</v>
      </c>
      <c r="N113" s="22">
        <f t="shared" si="16"/>
        <v>800.316</v>
      </c>
      <c r="O113" s="21">
        <v>0.75</v>
      </c>
      <c r="P113" s="22">
        <f t="shared" si="17"/>
        <v>20007.899999999998</v>
      </c>
      <c r="Q113" s="21">
        <v>0.05</v>
      </c>
      <c r="R113" s="22">
        <f t="shared" si="18"/>
        <v>1333.8600000000001</v>
      </c>
      <c r="S113" s="21">
        <v>0.65</v>
      </c>
      <c r="T113" s="22">
        <f t="shared" si="19"/>
        <v>17340.18</v>
      </c>
      <c r="U113" s="21">
        <v>1.05</v>
      </c>
      <c r="V113" s="22">
        <f t="shared" si="20"/>
        <v>28011.06</v>
      </c>
      <c r="W113" s="21">
        <v>2.18</v>
      </c>
      <c r="X113" s="22">
        <f t="shared" si="21"/>
        <v>58156.296</v>
      </c>
      <c r="Y113" s="21">
        <v>4.21</v>
      </c>
      <c r="Z113" s="22">
        <f t="shared" si="22"/>
        <v>112311.012</v>
      </c>
      <c r="AA113" s="21"/>
      <c r="AB113" s="22">
        <f t="shared" si="23"/>
        <v>0</v>
      </c>
    </row>
    <row r="114" spans="1:28" ht="12.75">
      <c r="A114" s="18">
        <v>107</v>
      </c>
      <c r="B114" s="2" t="s">
        <v>114</v>
      </c>
      <c r="C114" s="10">
        <v>217.3</v>
      </c>
      <c r="D114" s="2" t="s">
        <v>1</v>
      </c>
      <c r="E114" s="3">
        <v>6.6</v>
      </c>
      <c r="F114" s="3">
        <v>2.55</v>
      </c>
      <c r="G114" s="4">
        <f t="shared" si="13"/>
        <v>6649.38</v>
      </c>
      <c r="H114" s="3">
        <f t="shared" si="12"/>
        <v>4.05</v>
      </c>
      <c r="I114" s="21">
        <v>1.28</v>
      </c>
      <c r="J114" s="22">
        <f t="shared" si="14"/>
        <v>3337.728</v>
      </c>
      <c r="K114" s="21">
        <v>0.1</v>
      </c>
      <c r="L114" s="22">
        <f t="shared" si="15"/>
        <v>260.76000000000005</v>
      </c>
      <c r="M114" s="21">
        <v>0</v>
      </c>
      <c r="N114" s="22">
        <f t="shared" si="16"/>
        <v>0</v>
      </c>
      <c r="O114" s="21">
        <v>0.75</v>
      </c>
      <c r="P114" s="22">
        <f t="shared" si="17"/>
        <v>1955.7000000000003</v>
      </c>
      <c r="Q114" s="21">
        <v>0.05</v>
      </c>
      <c r="R114" s="22">
        <f t="shared" si="18"/>
        <v>130.38000000000002</v>
      </c>
      <c r="S114" s="21">
        <v>0.2</v>
      </c>
      <c r="T114" s="22">
        <f t="shared" si="19"/>
        <v>521.5200000000001</v>
      </c>
      <c r="U114" s="21">
        <v>1.05</v>
      </c>
      <c r="V114" s="22">
        <f t="shared" si="20"/>
        <v>2737.9800000000005</v>
      </c>
      <c r="W114" s="21">
        <v>0.62</v>
      </c>
      <c r="X114" s="22">
        <f t="shared" si="21"/>
        <v>1616.712</v>
      </c>
      <c r="Y114" s="21">
        <v>0</v>
      </c>
      <c r="Z114" s="22">
        <f t="shared" si="22"/>
        <v>0</v>
      </c>
      <c r="AA114" s="21"/>
      <c r="AB114" s="22">
        <f t="shared" si="23"/>
        <v>0</v>
      </c>
    </row>
    <row r="115" spans="1:28" ht="12.75">
      <c r="A115" s="18">
        <v>108</v>
      </c>
      <c r="B115" s="2" t="s">
        <v>115</v>
      </c>
      <c r="C115" s="10">
        <v>174.3</v>
      </c>
      <c r="D115" s="2" t="s">
        <v>1</v>
      </c>
      <c r="E115" s="3">
        <v>6.6</v>
      </c>
      <c r="F115" s="3">
        <v>2.45</v>
      </c>
      <c r="G115" s="4">
        <f t="shared" si="13"/>
        <v>5124.420000000001</v>
      </c>
      <c r="H115" s="3">
        <f t="shared" si="12"/>
        <v>4.1499999999999995</v>
      </c>
      <c r="I115" s="21">
        <v>1.28</v>
      </c>
      <c r="J115" s="22">
        <f t="shared" si="14"/>
        <v>2677.248</v>
      </c>
      <c r="K115" s="21">
        <v>0.13</v>
      </c>
      <c r="L115" s="22">
        <f t="shared" si="15"/>
        <v>271.908</v>
      </c>
      <c r="M115" s="21">
        <v>0</v>
      </c>
      <c r="N115" s="22">
        <f t="shared" si="16"/>
        <v>0</v>
      </c>
      <c r="O115" s="21">
        <v>0.75</v>
      </c>
      <c r="P115" s="22">
        <f t="shared" si="17"/>
        <v>1568.7000000000003</v>
      </c>
      <c r="Q115" s="21">
        <v>0.05</v>
      </c>
      <c r="R115" s="22">
        <f t="shared" si="18"/>
        <v>104.58000000000001</v>
      </c>
      <c r="S115" s="21">
        <v>0.25</v>
      </c>
      <c r="T115" s="22">
        <f t="shared" si="19"/>
        <v>522.9000000000001</v>
      </c>
      <c r="U115" s="21">
        <v>1.05</v>
      </c>
      <c r="V115" s="22">
        <f t="shared" si="20"/>
        <v>2196.1800000000003</v>
      </c>
      <c r="W115" s="21">
        <v>0.64</v>
      </c>
      <c r="X115" s="22">
        <f t="shared" si="21"/>
        <v>1338.624</v>
      </c>
      <c r="Y115" s="21">
        <v>0</v>
      </c>
      <c r="Z115" s="22">
        <f t="shared" si="22"/>
        <v>0</v>
      </c>
      <c r="AA115" s="21"/>
      <c r="AB115" s="22">
        <f t="shared" si="23"/>
        <v>0</v>
      </c>
    </row>
    <row r="116" spans="1:28" ht="12.75">
      <c r="A116" s="18">
        <v>109</v>
      </c>
      <c r="B116" s="2" t="s">
        <v>116</v>
      </c>
      <c r="C116" s="10">
        <v>569.9</v>
      </c>
      <c r="D116" s="2" t="s">
        <v>137</v>
      </c>
      <c r="E116" s="3">
        <v>8.5</v>
      </c>
      <c r="F116" s="3">
        <v>0</v>
      </c>
      <c r="G116" s="4">
        <f t="shared" si="13"/>
        <v>0</v>
      </c>
      <c r="H116" s="3">
        <f t="shared" si="12"/>
        <v>8.5</v>
      </c>
      <c r="I116" s="21">
        <v>1.5</v>
      </c>
      <c r="J116" s="22">
        <f t="shared" si="14"/>
        <v>10258.199999999999</v>
      </c>
      <c r="K116" s="21">
        <v>0</v>
      </c>
      <c r="L116" s="22">
        <f t="shared" si="15"/>
        <v>0</v>
      </c>
      <c r="M116" s="21">
        <v>0</v>
      </c>
      <c r="N116" s="22">
        <f t="shared" si="16"/>
        <v>0</v>
      </c>
      <c r="O116" s="21">
        <v>0.75</v>
      </c>
      <c r="P116" s="22">
        <f t="shared" si="17"/>
        <v>5129.099999999999</v>
      </c>
      <c r="Q116" s="21">
        <v>0.05</v>
      </c>
      <c r="R116" s="22">
        <f t="shared" si="18"/>
        <v>341.94</v>
      </c>
      <c r="S116" s="21">
        <v>0</v>
      </c>
      <c r="T116" s="22">
        <f t="shared" si="19"/>
        <v>0</v>
      </c>
      <c r="U116" s="21">
        <v>1.05</v>
      </c>
      <c r="V116" s="22">
        <f t="shared" si="20"/>
        <v>7180.74</v>
      </c>
      <c r="W116" s="21">
        <v>2.2</v>
      </c>
      <c r="X116" s="22">
        <f t="shared" si="21"/>
        <v>15045.36</v>
      </c>
      <c r="Y116" s="21">
        <v>2.95</v>
      </c>
      <c r="Z116" s="22">
        <f t="shared" si="22"/>
        <v>20174.46</v>
      </c>
      <c r="AA116" s="21"/>
      <c r="AB116" s="22">
        <f t="shared" si="23"/>
        <v>0</v>
      </c>
    </row>
    <row r="117" spans="1:28" ht="12.75">
      <c r="A117" s="18">
        <v>110</v>
      </c>
      <c r="B117" s="2" t="s">
        <v>117</v>
      </c>
      <c r="C117" s="10">
        <v>820.2</v>
      </c>
      <c r="D117" s="2" t="s">
        <v>137</v>
      </c>
      <c r="E117" s="3">
        <v>8.5</v>
      </c>
      <c r="F117" s="3">
        <v>0.85</v>
      </c>
      <c r="G117" s="4">
        <f t="shared" si="13"/>
        <v>8366.04</v>
      </c>
      <c r="H117" s="3">
        <f t="shared" si="12"/>
        <v>7.65</v>
      </c>
      <c r="I117" s="21">
        <v>1.5</v>
      </c>
      <c r="J117" s="22">
        <f t="shared" si="14"/>
        <v>14763.600000000002</v>
      </c>
      <c r="K117" s="21">
        <v>0</v>
      </c>
      <c r="L117" s="22">
        <f t="shared" si="15"/>
        <v>0</v>
      </c>
      <c r="M117" s="21">
        <v>0</v>
      </c>
      <c r="N117" s="22">
        <f t="shared" si="16"/>
        <v>0</v>
      </c>
      <c r="O117" s="21">
        <v>0.75</v>
      </c>
      <c r="P117" s="22">
        <f t="shared" si="17"/>
        <v>7381.800000000001</v>
      </c>
      <c r="Q117" s="21">
        <v>0.05</v>
      </c>
      <c r="R117" s="22">
        <f t="shared" si="18"/>
        <v>492.12000000000006</v>
      </c>
      <c r="S117" s="21">
        <v>0</v>
      </c>
      <c r="T117" s="22">
        <f t="shared" si="19"/>
        <v>0</v>
      </c>
      <c r="U117" s="21">
        <v>1.05</v>
      </c>
      <c r="V117" s="22">
        <f t="shared" si="20"/>
        <v>10334.52</v>
      </c>
      <c r="W117" s="21">
        <v>1.57</v>
      </c>
      <c r="X117" s="22">
        <f t="shared" si="21"/>
        <v>15452.568000000003</v>
      </c>
      <c r="Y117" s="21">
        <v>2.73</v>
      </c>
      <c r="Z117" s="22">
        <f t="shared" si="22"/>
        <v>26869.752</v>
      </c>
      <c r="AA117" s="21"/>
      <c r="AB117" s="22">
        <f t="shared" si="23"/>
        <v>0</v>
      </c>
    </row>
    <row r="118" spans="1:28" ht="12.75">
      <c r="A118" s="18">
        <v>111</v>
      </c>
      <c r="B118" s="2" t="s">
        <v>118</v>
      </c>
      <c r="C118" s="10">
        <v>559.2</v>
      </c>
      <c r="D118" s="2" t="s">
        <v>137</v>
      </c>
      <c r="E118" s="3">
        <v>8.5</v>
      </c>
      <c r="F118" s="3">
        <v>0.72</v>
      </c>
      <c r="G118" s="4">
        <f t="shared" si="13"/>
        <v>4831.488</v>
      </c>
      <c r="H118" s="3">
        <f t="shared" si="12"/>
        <v>7.78</v>
      </c>
      <c r="I118" s="21">
        <v>1.5</v>
      </c>
      <c r="J118" s="22">
        <f t="shared" si="14"/>
        <v>10065.6</v>
      </c>
      <c r="K118" s="21">
        <v>0</v>
      </c>
      <c r="L118" s="22">
        <f t="shared" si="15"/>
        <v>0</v>
      </c>
      <c r="M118" s="21">
        <v>0</v>
      </c>
      <c r="N118" s="22">
        <f t="shared" si="16"/>
        <v>0</v>
      </c>
      <c r="O118" s="21">
        <v>0.75</v>
      </c>
      <c r="P118" s="22">
        <f t="shared" si="17"/>
        <v>5032.8</v>
      </c>
      <c r="Q118" s="21">
        <v>0.05</v>
      </c>
      <c r="R118" s="22">
        <f t="shared" si="18"/>
        <v>335.52000000000004</v>
      </c>
      <c r="S118" s="21">
        <v>0</v>
      </c>
      <c r="T118" s="22">
        <f t="shared" si="19"/>
        <v>0</v>
      </c>
      <c r="U118" s="21">
        <v>1.05</v>
      </c>
      <c r="V118" s="22">
        <f t="shared" si="20"/>
        <v>7045.920000000001</v>
      </c>
      <c r="W118" s="21">
        <v>1.56</v>
      </c>
      <c r="X118" s="22">
        <f t="shared" si="21"/>
        <v>10468.224000000002</v>
      </c>
      <c r="Y118" s="21">
        <v>2.87</v>
      </c>
      <c r="Z118" s="22">
        <f t="shared" si="22"/>
        <v>19258.848</v>
      </c>
      <c r="AA118" s="21"/>
      <c r="AB118" s="22">
        <f t="shared" si="23"/>
        <v>0</v>
      </c>
    </row>
    <row r="119" spans="1:28" ht="12.75">
      <c r="A119" s="18">
        <v>112</v>
      </c>
      <c r="B119" s="2" t="s">
        <v>119</v>
      </c>
      <c r="C119" s="10">
        <v>272.3</v>
      </c>
      <c r="D119" s="2" t="s">
        <v>0</v>
      </c>
      <c r="E119" s="3">
        <v>11.5</v>
      </c>
      <c r="F119" s="3">
        <v>4.34</v>
      </c>
      <c r="G119" s="4">
        <f t="shared" si="13"/>
        <v>14181.383999999998</v>
      </c>
      <c r="H119" s="3">
        <f t="shared" si="12"/>
        <v>7.16</v>
      </c>
      <c r="I119" s="21">
        <v>2.5</v>
      </c>
      <c r="J119" s="22">
        <f t="shared" si="14"/>
        <v>8169</v>
      </c>
      <c r="K119" s="21">
        <v>0.09</v>
      </c>
      <c r="L119" s="22">
        <f t="shared" si="15"/>
        <v>294.084</v>
      </c>
      <c r="M119" s="21">
        <v>0</v>
      </c>
      <c r="N119" s="22">
        <f t="shared" si="16"/>
        <v>0</v>
      </c>
      <c r="O119" s="21">
        <v>0.75</v>
      </c>
      <c r="P119" s="22">
        <f t="shared" si="17"/>
        <v>2450.7000000000003</v>
      </c>
      <c r="Q119" s="21">
        <v>0.05</v>
      </c>
      <c r="R119" s="22">
        <f t="shared" si="18"/>
        <v>163.38000000000002</v>
      </c>
      <c r="S119" s="21">
        <v>0.32</v>
      </c>
      <c r="T119" s="22">
        <f t="shared" si="19"/>
        <v>1045.632</v>
      </c>
      <c r="U119" s="21">
        <v>1.05</v>
      </c>
      <c r="V119" s="22">
        <f t="shared" si="20"/>
        <v>3430.9800000000005</v>
      </c>
      <c r="W119" s="21">
        <v>1.14</v>
      </c>
      <c r="X119" s="22">
        <f t="shared" si="21"/>
        <v>3725.0639999999994</v>
      </c>
      <c r="Y119" s="21">
        <v>1.26</v>
      </c>
      <c r="Z119" s="22">
        <f t="shared" si="22"/>
        <v>4117.176</v>
      </c>
      <c r="AA119" s="21"/>
      <c r="AB119" s="22">
        <f t="shared" si="23"/>
        <v>0</v>
      </c>
    </row>
    <row r="120" spans="1:28" ht="12.75">
      <c r="A120" s="18">
        <v>113</v>
      </c>
      <c r="B120" s="2" t="s">
        <v>120</v>
      </c>
      <c r="C120" s="10">
        <v>273.4</v>
      </c>
      <c r="D120" s="2" t="s">
        <v>0</v>
      </c>
      <c r="E120" s="3">
        <v>11.5</v>
      </c>
      <c r="F120" s="3">
        <v>3.25</v>
      </c>
      <c r="G120" s="4">
        <f t="shared" si="13"/>
        <v>10662.599999999999</v>
      </c>
      <c r="H120" s="3">
        <f t="shared" si="12"/>
        <v>8.25</v>
      </c>
      <c r="I120" s="21">
        <v>2.5</v>
      </c>
      <c r="J120" s="22">
        <f t="shared" si="14"/>
        <v>8202</v>
      </c>
      <c r="K120" s="21">
        <v>0.07</v>
      </c>
      <c r="L120" s="22">
        <f t="shared" si="15"/>
        <v>229.656</v>
      </c>
      <c r="M120" s="21">
        <v>0</v>
      </c>
      <c r="N120" s="22">
        <f t="shared" si="16"/>
        <v>0</v>
      </c>
      <c r="O120" s="21">
        <v>0.75</v>
      </c>
      <c r="P120" s="22">
        <f t="shared" si="17"/>
        <v>2460.6</v>
      </c>
      <c r="Q120" s="21">
        <v>0.05</v>
      </c>
      <c r="R120" s="22">
        <f t="shared" si="18"/>
        <v>164.04</v>
      </c>
      <c r="S120" s="21">
        <v>0.31</v>
      </c>
      <c r="T120" s="22">
        <f t="shared" si="19"/>
        <v>1017.0479999999999</v>
      </c>
      <c r="U120" s="21">
        <v>1.05</v>
      </c>
      <c r="V120" s="22">
        <f t="shared" si="20"/>
        <v>3444.84</v>
      </c>
      <c r="W120" s="21">
        <v>1.27</v>
      </c>
      <c r="X120" s="22">
        <f t="shared" si="21"/>
        <v>4166.616</v>
      </c>
      <c r="Y120" s="21">
        <v>2.25</v>
      </c>
      <c r="Z120" s="22">
        <f t="shared" si="22"/>
        <v>7381.799999999999</v>
      </c>
      <c r="AA120" s="21"/>
      <c r="AB120" s="22">
        <f t="shared" si="23"/>
        <v>0</v>
      </c>
    </row>
    <row r="121" spans="1:28" ht="12.75">
      <c r="A121" s="18">
        <v>114</v>
      </c>
      <c r="B121" s="2" t="s">
        <v>121</v>
      </c>
      <c r="C121" s="10">
        <v>389.2</v>
      </c>
      <c r="D121" s="2" t="s">
        <v>137</v>
      </c>
      <c r="E121" s="3">
        <v>8.5</v>
      </c>
      <c r="F121" s="7">
        <v>0</v>
      </c>
      <c r="G121" s="4">
        <f t="shared" si="13"/>
        <v>0</v>
      </c>
      <c r="H121" s="3">
        <f t="shared" si="12"/>
        <v>8.5</v>
      </c>
      <c r="I121" s="21">
        <v>1.5</v>
      </c>
      <c r="J121" s="22">
        <f t="shared" si="14"/>
        <v>7005.599999999999</v>
      </c>
      <c r="K121" s="21">
        <v>0</v>
      </c>
      <c r="L121" s="22">
        <f t="shared" si="15"/>
        <v>0</v>
      </c>
      <c r="M121" s="21">
        <v>0</v>
      </c>
      <c r="N121" s="22">
        <f t="shared" si="16"/>
        <v>0</v>
      </c>
      <c r="O121" s="21">
        <v>0.75</v>
      </c>
      <c r="P121" s="22">
        <f t="shared" si="17"/>
        <v>3502.7999999999997</v>
      </c>
      <c r="Q121" s="21">
        <v>0.05</v>
      </c>
      <c r="R121" s="22">
        <f t="shared" si="18"/>
        <v>233.52</v>
      </c>
      <c r="S121" s="21">
        <v>0</v>
      </c>
      <c r="T121" s="22">
        <f t="shared" si="19"/>
        <v>0</v>
      </c>
      <c r="U121" s="21">
        <v>1.05</v>
      </c>
      <c r="V121" s="22">
        <f t="shared" si="20"/>
        <v>4903.92</v>
      </c>
      <c r="W121" s="21">
        <v>2.6</v>
      </c>
      <c r="X121" s="22">
        <f t="shared" si="21"/>
        <v>12143.039999999999</v>
      </c>
      <c r="Y121" s="21">
        <v>2.55</v>
      </c>
      <c r="Z121" s="22">
        <f t="shared" si="22"/>
        <v>11909.519999999999</v>
      </c>
      <c r="AA121" s="21"/>
      <c r="AB121" s="22">
        <f t="shared" si="23"/>
        <v>0</v>
      </c>
    </row>
    <row r="122" spans="1:28" ht="30">
      <c r="A122" s="18">
        <v>115</v>
      </c>
      <c r="B122" s="2" t="s">
        <v>122</v>
      </c>
      <c r="C122" s="10">
        <v>552.5</v>
      </c>
      <c r="D122" s="31" t="s">
        <v>123</v>
      </c>
      <c r="E122" s="3">
        <f>6.6+4.29</f>
        <v>10.89</v>
      </c>
      <c r="F122" s="3">
        <v>0.52</v>
      </c>
      <c r="G122" s="4">
        <f t="shared" si="13"/>
        <v>3447.6000000000004</v>
      </c>
      <c r="H122" s="3">
        <f t="shared" si="12"/>
        <v>10.370000000000001</v>
      </c>
      <c r="I122" s="21">
        <v>1.28</v>
      </c>
      <c r="J122" s="22">
        <f t="shared" si="14"/>
        <v>8486.400000000001</v>
      </c>
      <c r="K122" s="21">
        <v>0.1</v>
      </c>
      <c r="L122" s="22">
        <f t="shared" si="15"/>
        <v>663</v>
      </c>
      <c r="M122" s="21">
        <v>0</v>
      </c>
      <c r="N122" s="22">
        <f t="shared" si="16"/>
        <v>0</v>
      </c>
      <c r="O122" s="21">
        <v>0.75</v>
      </c>
      <c r="P122" s="22">
        <f t="shared" si="17"/>
        <v>4972.5</v>
      </c>
      <c r="Q122" s="21">
        <v>0.05</v>
      </c>
      <c r="R122" s="22">
        <f t="shared" si="18"/>
        <v>331.5</v>
      </c>
      <c r="S122" s="21">
        <v>0</v>
      </c>
      <c r="T122" s="22">
        <f t="shared" si="19"/>
        <v>0</v>
      </c>
      <c r="U122" s="21">
        <v>1.05</v>
      </c>
      <c r="V122" s="22">
        <f t="shared" si="20"/>
        <v>6961.5</v>
      </c>
      <c r="W122" s="21">
        <v>0.65</v>
      </c>
      <c r="X122" s="22">
        <f t="shared" si="21"/>
        <v>4309.5</v>
      </c>
      <c r="Y122" s="21">
        <f>0.78+1.42</f>
        <v>2.2</v>
      </c>
      <c r="Z122" s="22">
        <f t="shared" si="22"/>
        <v>14586</v>
      </c>
      <c r="AA122" s="21">
        <v>4.29</v>
      </c>
      <c r="AB122" s="22">
        <f t="shared" si="23"/>
        <v>28442.7</v>
      </c>
    </row>
    <row r="123" spans="1:28" ht="30">
      <c r="A123" s="18">
        <v>116</v>
      </c>
      <c r="B123" s="2" t="s">
        <v>124</v>
      </c>
      <c r="C123" s="10">
        <v>441.05</v>
      </c>
      <c r="D123" s="31" t="s">
        <v>123</v>
      </c>
      <c r="E123" s="3">
        <f>6.6+4.29</f>
        <v>10.89</v>
      </c>
      <c r="F123" s="3">
        <v>0.12</v>
      </c>
      <c r="G123" s="4">
        <f t="shared" si="13"/>
        <v>635.1120000000001</v>
      </c>
      <c r="H123" s="3">
        <f t="shared" si="12"/>
        <v>10.770000000000001</v>
      </c>
      <c r="I123" s="21">
        <v>1.28</v>
      </c>
      <c r="J123" s="22">
        <f t="shared" si="14"/>
        <v>6774.528</v>
      </c>
      <c r="K123" s="21">
        <v>0.12</v>
      </c>
      <c r="L123" s="22">
        <f t="shared" si="15"/>
        <v>635.1120000000001</v>
      </c>
      <c r="M123" s="21">
        <v>0</v>
      </c>
      <c r="N123" s="22">
        <f t="shared" si="16"/>
        <v>0</v>
      </c>
      <c r="O123" s="21">
        <v>0.75</v>
      </c>
      <c r="P123" s="22">
        <f t="shared" si="17"/>
        <v>3969.4500000000003</v>
      </c>
      <c r="Q123" s="21">
        <v>0.05</v>
      </c>
      <c r="R123" s="22">
        <f t="shared" si="18"/>
        <v>264.63</v>
      </c>
      <c r="S123" s="21">
        <v>0.29</v>
      </c>
      <c r="T123" s="22">
        <f t="shared" si="19"/>
        <v>1534.854</v>
      </c>
      <c r="U123" s="21">
        <v>1.05</v>
      </c>
      <c r="V123" s="22">
        <f t="shared" si="20"/>
        <v>5557.2300000000005</v>
      </c>
      <c r="W123" s="21">
        <v>0.68</v>
      </c>
      <c r="X123" s="22">
        <f t="shared" si="21"/>
        <v>3598.9680000000008</v>
      </c>
      <c r="Y123" s="21">
        <f>0.84+1.42</f>
        <v>2.26</v>
      </c>
      <c r="Z123" s="22">
        <f t="shared" si="22"/>
        <v>11961.275999999998</v>
      </c>
      <c r="AA123" s="21">
        <v>4.29</v>
      </c>
      <c r="AB123" s="22">
        <f t="shared" si="23"/>
        <v>22705.254</v>
      </c>
    </row>
    <row r="124" spans="1:28" ht="30">
      <c r="A124" s="18">
        <v>117</v>
      </c>
      <c r="B124" s="2" t="s">
        <v>125</v>
      </c>
      <c r="C124" s="10">
        <v>546.2</v>
      </c>
      <c r="D124" s="31" t="s">
        <v>123</v>
      </c>
      <c r="E124" s="3">
        <f>6.6+4.29</f>
        <v>10.89</v>
      </c>
      <c r="F124" s="3">
        <v>0.54</v>
      </c>
      <c r="G124" s="4">
        <f t="shared" si="13"/>
        <v>3539.376</v>
      </c>
      <c r="H124" s="3">
        <f t="shared" si="12"/>
        <v>10.350000000000001</v>
      </c>
      <c r="I124" s="21">
        <v>1.28</v>
      </c>
      <c r="J124" s="22">
        <f t="shared" si="14"/>
        <v>8389.632000000001</v>
      </c>
      <c r="K124" s="21">
        <v>0.06</v>
      </c>
      <c r="L124" s="22">
        <f t="shared" si="15"/>
        <v>393.264</v>
      </c>
      <c r="M124" s="21">
        <v>0</v>
      </c>
      <c r="N124" s="22">
        <f t="shared" si="16"/>
        <v>0</v>
      </c>
      <c r="O124" s="21">
        <v>0.75</v>
      </c>
      <c r="P124" s="22">
        <f t="shared" si="17"/>
        <v>4915.8</v>
      </c>
      <c r="Q124" s="21">
        <v>0.05</v>
      </c>
      <c r="R124" s="22">
        <f t="shared" si="18"/>
        <v>327.72</v>
      </c>
      <c r="S124" s="21">
        <v>0.24</v>
      </c>
      <c r="T124" s="22">
        <f t="shared" si="19"/>
        <v>1573.056</v>
      </c>
      <c r="U124" s="21">
        <v>1.05</v>
      </c>
      <c r="V124" s="22">
        <f t="shared" si="20"/>
        <v>6882.120000000001</v>
      </c>
      <c r="W124" s="21">
        <v>0.65</v>
      </c>
      <c r="X124" s="22">
        <f t="shared" si="21"/>
        <v>4260.360000000001</v>
      </c>
      <c r="Y124" s="21">
        <f>0.78+1.2</f>
        <v>1.98</v>
      </c>
      <c r="Z124" s="22">
        <f t="shared" si="22"/>
        <v>12977.712000000001</v>
      </c>
      <c r="AA124" s="21">
        <v>4.29</v>
      </c>
      <c r="AB124" s="22">
        <f t="shared" si="23"/>
        <v>28118.376000000004</v>
      </c>
    </row>
    <row r="125" spans="1:28" ht="12.75">
      <c r="A125" s="18">
        <v>118</v>
      </c>
      <c r="B125" s="2" t="s">
        <v>126</v>
      </c>
      <c r="C125" s="10">
        <v>1206.4</v>
      </c>
      <c r="D125" s="2" t="s">
        <v>137</v>
      </c>
      <c r="E125" s="3">
        <v>8.5</v>
      </c>
      <c r="F125" s="3">
        <v>0.98</v>
      </c>
      <c r="G125" s="4">
        <f t="shared" si="13"/>
        <v>14187.264000000003</v>
      </c>
      <c r="H125" s="3">
        <f t="shared" si="12"/>
        <v>7.52</v>
      </c>
      <c r="I125" s="21">
        <v>1.5</v>
      </c>
      <c r="J125" s="22">
        <f t="shared" si="14"/>
        <v>21715.2</v>
      </c>
      <c r="K125" s="21">
        <v>0.08</v>
      </c>
      <c r="L125" s="22">
        <f t="shared" si="15"/>
        <v>1158.1440000000002</v>
      </c>
      <c r="M125" s="21">
        <v>0.07</v>
      </c>
      <c r="N125" s="22">
        <f t="shared" si="16"/>
        <v>1013.3760000000001</v>
      </c>
      <c r="O125" s="21">
        <v>0.75</v>
      </c>
      <c r="P125" s="22">
        <f t="shared" si="17"/>
        <v>10857.6</v>
      </c>
      <c r="Q125" s="21">
        <v>0.05</v>
      </c>
      <c r="R125" s="22">
        <f t="shared" si="18"/>
        <v>723.8400000000001</v>
      </c>
      <c r="S125" s="21">
        <v>0.21</v>
      </c>
      <c r="T125" s="22">
        <f t="shared" si="19"/>
        <v>3040.128</v>
      </c>
      <c r="U125" s="21">
        <v>1.05</v>
      </c>
      <c r="V125" s="22">
        <f t="shared" si="20"/>
        <v>15200.640000000003</v>
      </c>
      <c r="W125" s="21">
        <v>1.48</v>
      </c>
      <c r="X125" s="22">
        <f t="shared" si="21"/>
        <v>21425.664000000004</v>
      </c>
      <c r="Y125" s="21">
        <v>2.33</v>
      </c>
      <c r="Z125" s="22">
        <f t="shared" si="22"/>
        <v>33730.944</v>
      </c>
      <c r="AA125" s="21"/>
      <c r="AB125" s="22">
        <f t="shared" si="23"/>
        <v>0</v>
      </c>
    </row>
    <row r="126" spans="1:28" ht="12.75">
      <c r="A126" s="18">
        <v>119</v>
      </c>
      <c r="B126" s="2" t="s">
        <v>127</v>
      </c>
      <c r="C126" s="10">
        <v>466</v>
      </c>
      <c r="D126" s="2" t="s">
        <v>137</v>
      </c>
      <c r="E126" s="3">
        <v>8.5</v>
      </c>
      <c r="F126" s="3">
        <v>0.88</v>
      </c>
      <c r="G126" s="4">
        <f t="shared" si="13"/>
        <v>4920.96</v>
      </c>
      <c r="H126" s="3">
        <f t="shared" si="12"/>
        <v>7.62</v>
      </c>
      <c r="I126" s="21">
        <v>1.5</v>
      </c>
      <c r="J126" s="22">
        <f t="shared" si="14"/>
        <v>8388</v>
      </c>
      <c r="K126" s="21">
        <v>0.06</v>
      </c>
      <c r="L126" s="22">
        <f t="shared" si="15"/>
        <v>335.52</v>
      </c>
      <c r="M126" s="21">
        <v>0</v>
      </c>
      <c r="N126" s="22">
        <f t="shared" si="16"/>
        <v>0</v>
      </c>
      <c r="O126" s="21">
        <v>0.75</v>
      </c>
      <c r="P126" s="22">
        <f t="shared" si="17"/>
        <v>4194</v>
      </c>
      <c r="Q126" s="21">
        <v>0.05</v>
      </c>
      <c r="R126" s="22">
        <f t="shared" si="18"/>
        <v>279.6</v>
      </c>
      <c r="S126" s="21">
        <v>0.28</v>
      </c>
      <c r="T126" s="22">
        <f t="shared" si="19"/>
        <v>1565.7600000000002</v>
      </c>
      <c r="U126" s="21">
        <v>1.05</v>
      </c>
      <c r="V126" s="22">
        <f t="shared" si="20"/>
        <v>5871.6</v>
      </c>
      <c r="W126" s="21">
        <v>1.8</v>
      </c>
      <c r="X126" s="22">
        <f t="shared" si="21"/>
        <v>10065.6</v>
      </c>
      <c r="Y126" s="21">
        <v>2.13</v>
      </c>
      <c r="Z126" s="22">
        <f t="shared" si="22"/>
        <v>11910.96</v>
      </c>
      <c r="AA126" s="21"/>
      <c r="AB126" s="22">
        <f t="shared" si="23"/>
        <v>0</v>
      </c>
    </row>
    <row r="127" spans="1:28" ht="12.75">
      <c r="A127" s="18">
        <v>120</v>
      </c>
      <c r="B127" s="2" t="s">
        <v>128</v>
      </c>
      <c r="C127" s="10">
        <v>855.9</v>
      </c>
      <c r="D127" s="2" t="s">
        <v>137</v>
      </c>
      <c r="E127" s="3">
        <v>8.5</v>
      </c>
      <c r="F127" s="3">
        <v>0.57</v>
      </c>
      <c r="G127" s="4">
        <f t="shared" si="13"/>
        <v>5854.356</v>
      </c>
      <c r="H127" s="3">
        <f t="shared" si="12"/>
        <v>7.93</v>
      </c>
      <c r="I127" s="21">
        <v>1.5</v>
      </c>
      <c r="J127" s="22">
        <f t="shared" si="14"/>
        <v>15406.199999999999</v>
      </c>
      <c r="K127" s="21">
        <v>0.08</v>
      </c>
      <c r="L127" s="22">
        <f t="shared" si="15"/>
        <v>821.664</v>
      </c>
      <c r="M127" s="21">
        <v>0</v>
      </c>
      <c r="N127" s="22">
        <f t="shared" si="16"/>
        <v>0</v>
      </c>
      <c r="O127" s="21">
        <v>0.75</v>
      </c>
      <c r="P127" s="22">
        <f t="shared" si="17"/>
        <v>7703.099999999999</v>
      </c>
      <c r="Q127" s="21">
        <v>0.05</v>
      </c>
      <c r="R127" s="22">
        <f t="shared" si="18"/>
        <v>513.54</v>
      </c>
      <c r="S127" s="21">
        <v>0.23</v>
      </c>
      <c r="T127" s="22">
        <f t="shared" si="19"/>
        <v>2362.284</v>
      </c>
      <c r="U127" s="21">
        <v>1.05</v>
      </c>
      <c r="V127" s="22">
        <f t="shared" si="20"/>
        <v>10784.34</v>
      </c>
      <c r="W127" s="21">
        <v>1.54</v>
      </c>
      <c r="X127" s="22">
        <f t="shared" si="21"/>
        <v>15817.032</v>
      </c>
      <c r="Y127" s="21">
        <v>2.73</v>
      </c>
      <c r="Z127" s="22">
        <f t="shared" si="22"/>
        <v>28039.284</v>
      </c>
      <c r="AA127" s="21"/>
      <c r="AB127" s="22">
        <f t="shared" si="23"/>
        <v>0</v>
      </c>
    </row>
    <row r="128" spans="1:28" ht="12.75">
      <c r="A128" s="18">
        <v>121</v>
      </c>
      <c r="B128" s="2" t="s">
        <v>129</v>
      </c>
      <c r="C128" s="10">
        <v>902.5</v>
      </c>
      <c r="D128" s="2" t="s">
        <v>137</v>
      </c>
      <c r="E128" s="3">
        <v>8.5</v>
      </c>
      <c r="F128" s="3">
        <v>1.34</v>
      </c>
      <c r="G128" s="4">
        <f t="shared" si="13"/>
        <v>14512.2</v>
      </c>
      <c r="H128" s="3">
        <f t="shared" si="12"/>
        <v>7.16</v>
      </c>
      <c r="I128" s="21">
        <v>1.5</v>
      </c>
      <c r="J128" s="22">
        <f t="shared" si="14"/>
        <v>16245</v>
      </c>
      <c r="K128" s="21">
        <v>0.1</v>
      </c>
      <c r="L128" s="22">
        <f t="shared" si="15"/>
        <v>1083</v>
      </c>
      <c r="M128" s="21">
        <v>0</v>
      </c>
      <c r="N128" s="22">
        <f t="shared" si="16"/>
        <v>0</v>
      </c>
      <c r="O128" s="21">
        <v>0.75</v>
      </c>
      <c r="P128" s="22">
        <f t="shared" si="17"/>
        <v>8122.5</v>
      </c>
      <c r="Q128" s="21">
        <v>0.05</v>
      </c>
      <c r="R128" s="22">
        <f t="shared" si="18"/>
        <v>541.5</v>
      </c>
      <c r="S128" s="21">
        <v>0.26</v>
      </c>
      <c r="T128" s="22">
        <f t="shared" si="19"/>
        <v>2815.8</v>
      </c>
      <c r="U128" s="21">
        <v>1.05</v>
      </c>
      <c r="V128" s="22">
        <f t="shared" si="20"/>
        <v>11371.5</v>
      </c>
      <c r="W128" s="21">
        <v>1.74</v>
      </c>
      <c r="X128" s="22">
        <f t="shared" si="21"/>
        <v>18844.199999999997</v>
      </c>
      <c r="Y128" s="21">
        <v>1.71</v>
      </c>
      <c r="Z128" s="22">
        <f t="shared" si="22"/>
        <v>18519.3</v>
      </c>
      <c r="AA128" s="21"/>
      <c r="AB128" s="22">
        <f t="shared" si="23"/>
        <v>0</v>
      </c>
    </row>
    <row r="129" spans="1:28" ht="12.75">
      <c r="A129" s="18">
        <v>122</v>
      </c>
      <c r="B129" s="2" t="s">
        <v>130</v>
      </c>
      <c r="C129" s="10">
        <v>872</v>
      </c>
      <c r="D129" s="2" t="s">
        <v>137</v>
      </c>
      <c r="E129" s="3">
        <v>8.5</v>
      </c>
      <c r="F129" s="3">
        <v>0.72</v>
      </c>
      <c r="G129" s="4">
        <f t="shared" si="13"/>
        <v>7534.08</v>
      </c>
      <c r="H129" s="3">
        <f t="shared" si="12"/>
        <v>7.78</v>
      </c>
      <c r="I129" s="21">
        <v>1.5</v>
      </c>
      <c r="J129" s="22">
        <f t="shared" si="14"/>
        <v>15696</v>
      </c>
      <c r="K129" s="21">
        <v>0.1</v>
      </c>
      <c r="L129" s="22">
        <f t="shared" si="15"/>
        <v>1046.4</v>
      </c>
      <c r="M129" s="21">
        <v>0</v>
      </c>
      <c r="N129" s="22">
        <f t="shared" si="16"/>
        <v>0</v>
      </c>
      <c r="O129" s="21">
        <v>0.75</v>
      </c>
      <c r="P129" s="22">
        <f t="shared" si="17"/>
        <v>7848</v>
      </c>
      <c r="Q129" s="21">
        <v>0.05</v>
      </c>
      <c r="R129" s="22">
        <f t="shared" si="18"/>
        <v>523.2</v>
      </c>
      <c r="S129" s="21">
        <v>0.27</v>
      </c>
      <c r="T129" s="22">
        <f t="shared" si="19"/>
        <v>2825.28</v>
      </c>
      <c r="U129" s="21">
        <v>1.05</v>
      </c>
      <c r="V129" s="22">
        <f t="shared" si="20"/>
        <v>10987.2</v>
      </c>
      <c r="W129" s="21">
        <v>1.78</v>
      </c>
      <c r="X129" s="22">
        <f t="shared" si="21"/>
        <v>18625.920000000002</v>
      </c>
      <c r="Y129" s="21">
        <v>2.28</v>
      </c>
      <c r="Z129" s="22">
        <f t="shared" si="22"/>
        <v>23857.92</v>
      </c>
      <c r="AA129" s="21"/>
      <c r="AB129" s="22">
        <f t="shared" si="23"/>
        <v>0</v>
      </c>
    </row>
    <row r="130" spans="1:28" ht="12.75">
      <c r="A130" s="18">
        <v>123</v>
      </c>
      <c r="B130" s="2" t="s">
        <v>131</v>
      </c>
      <c r="C130" s="10">
        <v>836.8</v>
      </c>
      <c r="D130" s="2" t="s">
        <v>0</v>
      </c>
      <c r="E130" s="3">
        <v>11.5</v>
      </c>
      <c r="F130" s="3">
        <v>2.88</v>
      </c>
      <c r="G130" s="4">
        <f t="shared" si="13"/>
        <v>28919.807999999997</v>
      </c>
      <c r="H130" s="3">
        <f t="shared" si="12"/>
        <v>8.620000000000001</v>
      </c>
      <c r="I130" s="21">
        <v>2.5</v>
      </c>
      <c r="J130" s="22">
        <f t="shared" si="14"/>
        <v>25104</v>
      </c>
      <c r="K130" s="21">
        <v>0.1</v>
      </c>
      <c r="L130" s="22">
        <f t="shared" si="15"/>
        <v>1004.1600000000001</v>
      </c>
      <c r="M130" s="21">
        <v>0</v>
      </c>
      <c r="N130" s="22">
        <f t="shared" si="16"/>
        <v>0</v>
      </c>
      <c r="O130" s="21">
        <v>0.75</v>
      </c>
      <c r="P130" s="22">
        <f t="shared" si="17"/>
        <v>7531.199999999999</v>
      </c>
      <c r="Q130" s="21">
        <v>0.05</v>
      </c>
      <c r="R130" s="22">
        <f t="shared" si="18"/>
        <v>502.08000000000004</v>
      </c>
      <c r="S130" s="21">
        <v>0.46</v>
      </c>
      <c r="T130" s="22">
        <f t="shared" si="19"/>
        <v>4619.136</v>
      </c>
      <c r="U130" s="21">
        <v>1.05</v>
      </c>
      <c r="V130" s="22">
        <f t="shared" si="20"/>
        <v>10543.68</v>
      </c>
      <c r="W130" s="21">
        <v>1.43</v>
      </c>
      <c r="X130" s="22">
        <f t="shared" si="21"/>
        <v>14359.487999999998</v>
      </c>
      <c r="Y130" s="21">
        <v>2.28</v>
      </c>
      <c r="Z130" s="22">
        <f t="shared" si="22"/>
        <v>22894.847999999998</v>
      </c>
      <c r="AA130" s="21"/>
      <c r="AB130" s="22">
        <f t="shared" si="23"/>
        <v>0</v>
      </c>
    </row>
    <row r="131" spans="1:28" ht="12.75">
      <c r="A131" s="18">
        <v>124</v>
      </c>
      <c r="B131" s="2" t="s">
        <v>132</v>
      </c>
      <c r="C131" s="10">
        <v>862.8</v>
      </c>
      <c r="D131" s="2" t="s">
        <v>0</v>
      </c>
      <c r="E131" s="3">
        <v>11.5</v>
      </c>
      <c r="F131" s="3">
        <v>3.05</v>
      </c>
      <c r="G131" s="4">
        <f t="shared" si="13"/>
        <v>31578.479999999996</v>
      </c>
      <c r="H131" s="3">
        <f t="shared" si="12"/>
        <v>8.45</v>
      </c>
      <c r="I131" s="21">
        <v>2.5</v>
      </c>
      <c r="J131" s="22">
        <f t="shared" si="14"/>
        <v>25884</v>
      </c>
      <c r="K131" s="21">
        <v>0.07</v>
      </c>
      <c r="L131" s="22">
        <f t="shared" si="15"/>
        <v>724.752</v>
      </c>
      <c r="M131" s="21">
        <v>0.09</v>
      </c>
      <c r="N131" s="22">
        <f t="shared" si="16"/>
        <v>931.8239999999998</v>
      </c>
      <c r="O131" s="21">
        <v>0.75</v>
      </c>
      <c r="P131" s="22">
        <f t="shared" si="17"/>
        <v>7765.199999999999</v>
      </c>
      <c r="Q131" s="21">
        <v>0.05</v>
      </c>
      <c r="R131" s="22">
        <f t="shared" si="18"/>
        <v>517.6800000000001</v>
      </c>
      <c r="S131" s="21">
        <v>0.3</v>
      </c>
      <c r="T131" s="22">
        <f t="shared" si="19"/>
        <v>3106.08</v>
      </c>
      <c r="U131" s="21">
        <v>1.05</v>
      </c>
      <c r="V131" s="22">
        <f t="shared" si="20"/>
        <v>10871.279999999999</v>
      </c>
      <c r="W131" s="21">
        <v>1.1</v>
      </c>
      <c r="X131" s="22">
        <f t="shared" si="21"/>
        <v>11388.960000000001</v>
      </c>
      <c r="Y131" s="21">
        <v>2.54</v>
      </c>
      <c r="Z131" s="22">
        <f t="shared" si="22"/>
        <v>26298.143999999997</v>
      </c>
      <c r="AA131" s="21"/>
      <c r="AB131" s="22">
        <f t="shared" si="23"/>
        <v>0</v>
      </c>
    </row>
    <row r="132" spans="1:28" ht="30">
      <c r="A132" s="18">
        <v>125</v>
      </c>
      <c r="B132" s="2" t="s">
        <v>133</v>
      </c>
      <c r="C132" s="10">
        <v>276.5</v>
      </c>
      <c r="D132" s="31" t="s">
        <v>123</v>
      </c>
      <c r="E132" s="3">
        <f>6.6+4.29</f>
        <v>10.89</v>
      </c>
      <c r="F132" s="3">
        <v>0.53</v>
      </c>
      <c r="G132" s="4">
        <f t="shared" si="13"/>
        <v>1758.5400000000002</v>
      </c>
      <c r="H132" s="3">
        <f t="shared" si="12"/>
        <v>10.360000000000001</v>
      </c>
      <c r="I132" s="21">
        <v>1.28</v>
      </c>
      <c r="J132" s="22">
        <f t="shared" si="14"/>
        <v>4247.04</v>
      </c>
      <c r="K132" s="21">
        <v>0</v>
      </c>
      <c r="L132" s="22">
        <f t="shared" si="15"/>
        <v>0</v>
      </c>
      <c r="M132" s="21">
        <v>0</v>
      </c>
      <c r="N132" s="22">
        <f t="shared" si="16"/>
        <v>0</v>
      </c>
      <c r="O132" s="21">
        <v>0.75</v>
      </c>
      <c r="P132" s="22">
        <f t="shared" si="17"/>
        <v>2488.5</v>
      </c>
      <c r="Q132" s="21">
        <v>0.05</v>
      </c>
      <c r="R132" s="22">
        <f t="shared" si="18"/>
        <v>165.9</v>
      </c>
      <c r="S132" s="21">
        <v>0</v>
      </c>
      <c r="T132" s="22">
        <f t="shared" si="19"/>
        <v>0</v>
      </c>
      <c r="U132" s="21">
        <v>1.05</v>
      </c>
      <c r="V132" s="22">
        <f t="shared" si="20"/>
        <v>3483.8999999999996</v>
      </c>
      <c r="W132" s="21">
        <v>0.69</v>
      </c>
      <c r="X132" s="22">
        <f t="shared" si="21"/>
        <v>2289.42</v>
      </c>
      <c r="Y132" s="21">
        <f>1.05+1.2</f>
        <v>2.25</v>
      </c>
      <c r="Z132" s="22">
        <f t="shared" si="22"/>
        <v>7465.5</v>
      </c>
      <c r="AA132" s="21">
        <v>4.29</v>
      </c>
      <c r="AB132" s="22">
        <f t="shared" si="23"/>
        <v>14234.22</v>
      </c>
    </row>
    <row r="133" spans="1:28" ht="30">
      <c r="A133" s="18">
        <v>126</v>
      </c>
      <c r="B133" s="2" t="s">
        <v>134</v>
      </c>
      <c r="C133" s="10">
        <v>174.7</v>
      </c>
      <c r="D133" s="31" t="s">
        <v>123</v>
      </c>
      <c r="E133" s="3">
        <f>6.6+4.29</f>
        <v>10.89</v>
      </c>
      <c r="F133" s="3">
        <v>0.03</v>
      </c>
      <c r="G133" s="4">
        <f t="shared" si="13"/>
        <v>62.891999999999996</v>
      </c>
      <c r="H133" s="3">
        <f t="shared" si="12"/>
        <v>10.860000000000001</v>
      </c>
      <c r="I133" s="21">
        <v>1.28</v>
      </c>
      <c r="J133" s="22">
        <f t="shared" si="14"/>
        <v>2683.392</v>
      </c>
      <c r="K133" s="21">
        <v>0</v>
      </c>
      <c r="L133" s="22">
        <f t="shared" si="15"/>
        <v>0</v>
      </c>
      <c r="M133" s="21">
        <v>0</v>
      </c>
      <c r="N133" s="22">
        <f t="shared" si="16"/>
        <v>0</v>
      </c>
      <c r="O133" s="21">
        <v>0.75</v>
      </c>
      <c r="P133" s="22">
        <f t="shared" si="17"/>
        <v>1572.2999999999997</v>
      </c>
      <c r="Q133" s="21">
        <v>0.05</v>
      </c>
      <c r="R133" s="22">
        <f t="shared" si="18"/>
        <v>104.82</v>
      </c>
      <c r="S133" s="21">
        <v>0</v>
      </c>
      <c r="T133" s="22">
        <f t="shared" si="19"/>
        <v>0</v>
      </c>
      <c r="U133" s="21">
        <v>1.05</v>
      </c>
      <c r="V133" s="22">
        <f t="shared" si="20"/>
        <v>2201.2200000000003</v>
      </c>
      <c r="W133" s="21">
        <v>0.65</v>
      </c>
      <c r="X133" s="22">
        <f t="shared" si="21"/>
        <v>1362.6599999999999</v>
      </c>
      <c r="Y133" s="21">
        <v>2.79</v>
      </c>
      <c r="Z133" s="22">
        <f t="shared" si="22"/>
        <v>5848.955999999999</v>
      </c>
      <c r="AA133" s="21">
        <v>4.29</v>
      </c>
      <c r="AB133" s="22">
        <f t="shared" si="23"/>
        <v>8993.555999999999</v>
      </c>
    </row>
    <row r="134" spans="1:28" ht="12.75">
      <c r="A134" s="24">
        <v>127</v>
      </c>
      <c r="B134" s="2" t="s">
        <v>135</v>
      </c>
      <c r="C134" s="10">
        <v>476.3</v>
      </c>
      <c r="D134" s="2" t="s">
        <v>137</v>
      </c>
      <c r="E134" s="3">
        <v>8.5</v>
      </c>
      <c r="F134" s="3">
        <v>1.58</v>
      </c>
      <c r="G134" s="4">
        <f t="shared" si="13"/>
        <v>9030.648000000001</v>
      </c>
      <c r="H134" s="3">
        <f t="shared" si="12"/>
        <v>6.92</v>
      </c>
      <c r="I134" s="21">
        <v>1.5</v>
      </c>
      <c r="J134" s="22">
        <f t="shared" si="14"/>
        <v>8573.400000000001</v>
      </c>
      <c r="K134" s="21">
        <v>0</v>
      </c>
      <c r="L134" s="22">
        <f t="shared" si="15"/>
        <v>0</v>
      </c>
      <c r="M134" s="21">
        <v>0</v>
      </c>
      <c r="N134" s="22">
        <f t="shared" si="16"/>
        <v>0</v>
      </c>
      <c r="O134" s="21">
        <v>0.75</v>
      </c>
      <c r="P134" s="22">
        <f t="shared" si="17"/>
        <v>4286.700000000001</v>
      </c>
      <c r="Q134" s="21">
        <v>0.05</v>
      </c>
      <c r="R134" s="22">
        <f t="shared" si="18"/>
        <v>285.78000000000003</v>
      </c>
      <c r="S134" s="21">
        <v>0</v>
      </c>
      <c r="T134" s="22">
        <f t="shared" si="19"/>
        <v>0</v>
      </c>
      <c r="U134" s="21">
        <v>1.05</v>
      </c>
      <c r="V134" s="22">
        <f t="shared" si="20"/>
        <v>6001.38</v>
      </c>
      <c r="W134" s="21">
        <v>1.67</v>
      </c>
      <c r="X134" s="22">
        <f t="shared" si="21"/>
        <v>9545.052</v>
      </c>
      <c r="Y134" s="21">
        <v>1.9</v>
      </c>
      <c r="Z134" s="22">
        <f t="shared" si="22"/>
        <v>10859.64</v>
      </c>
      <c r="AA134" s="21"/>
      <c r="AB134" s="22">
        <f t="shared" si="23"/>
        <v>0</v>
      </c>
    </row>
    <row r="135" spans="1:28" ht="12.75">
      <c r="A135" s="28"/>
      <c r="B135" s="28"/>
      <c r="C135" s="28"/>
      <c r="D135" s="28"/>
      <c r="E135" s="28"/>
      <c r="F135" s="28"/>
      <c r="G135" s="28"/>
      <c r="H135" s="28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 ht="12.75">
      <c r="A136" s="28"/>
      <c r="B136" s="28"/>
      <c r="C136" s="28"/>
      <c r="D136" s="28"/>
      <c r="E136" s="28"/>
      <c r="F136" s="28"/>
      <c r="G136" s="28"/>
      <c r="H136" s="28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 ht="12.75">
      <c r="A137" s="28"/>
      <c r="B137" s="28"/>
      <c r="C137" s="28"/>
      <c r="D137" s="28"/>
      <c r="E137" s="28"/>
      <c r="F137" s="28"/>
      <c r="G137" s="28"/>
      <c r="H137" s="28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 ht="12.75">
      <c r="A138" s="28"/>
      <c r="B138" s="28"/>
      <c r="C138" s="28"/>
      <c r="D138" s="28"/>
      <c r="E138" s="28"/>
      <c r="F138" s="28"/>
      <c r="G138" s="28"/>
      <c r="H138" s="2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 ht="12.75">
      <c r="A139" s="28"/>
      <c r="B139" s="28"/>
      <c r="C139" s="28"/>
      <c r="D139" s="28"/>
      <c r="E139" s="28"/>
      <c r="F139" s="28"/>
      <c r="G139" s="28"/>
      <c r="H139" s="28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 ht="12.75">
      <c r="A140" s="28"/>
      <c r="B140" s="28"/>
      <c r="C140" s="28"/>
      <c r="D140" s="28"/>
      <c r="E140" s="28"/>
      <c r="F140" s="28"/>
      <c r="G140" s="28"/>
      <c r="H140" s="28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 ht="12.75">
      <c r="A141" s="28"/>
      <c r="B141" s="28"/>
      <c r="C141" s="28"/>
      <c r="D141" s="28"/>
      <c r="E141" s="28"/>
      <c r="F141" s="28"/>
      <c r="G141" s="28"/>
      <c r="H141" s="28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 ht="12.75">
      <c r="A142" s="28"/>
      <c r="B142" s="28"/>
      <c r="C142" s="28"/>
      <c r="D142" s="28"/>
      <c r="E142" s="28"/>
      <c r="F142" s="28"/>
      <c r="G142" s="28"/>
      <c r="H142" s="28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 ht="12.75">
      <c r="A143" s="28"/>
      <c r="B143" s="28"/>
      <c r="C143" s="28"/>
      <c r="D143" s="28"/>
      <c r="E143" s="28"/>
      <c r="F143" s="28"/>
      <c r="G143" s="28"/>
      <c r="H143" s="28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 ht="12.75">
      <c r="A144" s="28"/>
      <c r="B144" s="28"/>
      <c r="C144" s="28"/>
      <c r="D144" s="28"/>
      <c r="E144" s="28"/>
      <c r="F144" s="28"/>
      <c r="G144" s="28"/>
      <c r="H144" s="28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 ht="12.75">
      <c r="A145" s="28"/>
      <c r="B145" s="28"/>
      <c r="C145" s="28"/>
      <c r="D145" s="28"/>
      <c r="E145" s="28"/>
      <c r="F145" s="28"/>
      <c r="G145" s="28"/>
      <c r="H145" s="28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 ht="12.75">
      <c r="A146" s="28"/>
      <c r="B146" s="28"/>
      <c r="C146" s="28"/>
      <c r="D146" s="28"/>
      <c r="E146" s="28"/>
      <c r="F146" s="28"/>
      <c r="G146" s="28"/>
      <c r="H146" s="28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 ht="12.75">
      <c r="A147" s="28"/>
      <c r="B147" s="28"/>
      <c r="C147" s="28"/>
      <c r="D147" s="28"/>
      <c r="E147" s="28"/>
      <c r="F147" s="28"/>
      <c r="G147" s="28"/>
      <c r="H147" s="28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 ht="12.75">
      <c r="A148" s="28"/>
      <c r="B148" s="28"/>
      <c r="C148" s="28"/>
      <c r="D148" s="28"/>
      <c r="E148" s="28"/>
      <c r="F148" s="28"/>
      <c r="G148" s="28"/>
      <c r="H148" s="28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 ht="12.75">
      <c r="A149" s="28"/>
      <c r="B149" s="28"/>
      <c r="C149" s="28"/>
      <c r="D149" s="28"/>
      <c r="E149" s="28"/>
      <c r="F149" s="28"/>
      <c r="G149" s="28"/>
      <c r="H149" s="28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 ht="12.75">
      <c r="A150" s="28"/>
      <c r="B150" s="28"/>
      <c r="C150" s="28"/>
      <c r="D150" s="28"/>
      <c r="E150" s="28"/>
      <c r="F150" s="28"/>
      <c r="G150" s="28"/>
      <c r="H150" s="28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 ht="12.75">
      <c r="A151" s="28"/>
      <c r="B151" s="28"/>
      <c r="C151" s="28"/>
      <c r="D151" s="28"/>
      <c r="E151" s="28"/>
      <c r="F151" s="28"/>
      <c r="G151" s="28"/>
      <c r="H151" s="28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 ht="12.75">
      <c r="A152" s="28"/>
      <c r="B152" s="28"/>
      <c r="C152" s="28"/>
      <c r="D152" s="28"/>
      <c r="E152" s="28"/>
      <c r="F152" s="28"/>
      <c r="G152" s="28"/>
      <c r="H152" s="28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 ht="12.75">
      <c r="A153" s="28"/>
      <c r="B153" s="28"/>
      <c r="C153" s="28"/>
      <c r="D153" s="28"/>
      <c r="E153" s="28"/>
      <c r="F153" s="28"/>
      <c r="G153" s="28"/>
      <c r="H153" s="28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 ht="12.75">
      <c r="A154" s="28"/>
      <c r="B154" s="28"/>
      <c r="C154" s="28"/>
      <c r="D154" s="28"/>
      <c r="E154" s="28"/>
      <c r="F154" s="28"/>
      <c r="G154" s="28"/>
      <c r="H154" s="28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 ht="12.75">
      <c r="A155" s="28"/>
      <c r="B155" s="28"/>
      <c r="C155" s="28"/>
      <c r="D155" s="28"/>
      <c r="E155" s="28"/>
      <c r="F155" s="28"/>
      <c r="G155" s="28"/>
      <c r="H155" s="28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 ht="12.75">
      <c r="A156" s="28"/>
      <c r="B156" s="28"/>
      <c r="C156" s="28"/>
      <c r="D156" s="28"/>
      <c r="E156" s="28"/>
      <c r="F156" s="28"/>
      <c r="G156" s="28"/>
      <c r="H156" s="28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 ht="12.75">
      <c r="A157" s="28"/>
      <c r="B157" s="28"/>
      <c r="C157" s="28"/>
      <c r="D157" s="28"/>
      <c r="E157" s="28"/>
      <c r="F157" s="28"/>
      <c r="G157" s="28"/>
      <c r="H157" s="28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 ht="12.75">
      <c r="A158" s="28"/>
      <c r="B158" s="28"/>
      <c r="C158" s="28"/>
      <c r="D158" s="28"/>
      <c r="E158" s="28"/>
      <c r="F158" s="28"/>
      <c r="G158" s="28"/>
      <c r="H158" s="2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 ht="12.75">
      <c r="A159" s="28"/>
      <c r="B159" s="28"/>
      <c r="C159" s="28"/>
      <c r="D159" s="28"/>
      <c r="E159" s="28"/>
      <c r="F159" s="28"/>
      <c r="G159" s="28"/>
      <c r="H159" s="28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 ht="12.75">
      <c r="A160" s="28"/>
      <c r="B160" s="28"/>
      <c r="C160" s="28"/>
      <c r="D160" s="28"/>
      <c r="E160" s="28"/>
      <c r="F160" s="28"/>
      <c r="G160" s="28"/>
      <c r="H160" s="28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 ht="12.75">
      <c r="A161" s="28"/>
      <c r="B161" s="28"/>
      <c r="C161" s="28"/>
      <c r="D161" s="28"/>
      <c r="E161" s="28"/>
      <c r="F161" s="28"/>
      <c r="G161" s="28"/>
      <c r="H161" s="28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ht="12.75">
      <c r="A162" s="28"/>
      <c r="B162" s="28"/>
      <c r="C162" s="28"/>
      <c r="D162" s="28"/>
      <c r="E162" s="28"/>
      <c r="F162" s="28"/>
      <c r="G162" s="28"/>
      <c r="H162" s="28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ht="12.75">
      <c r="A163" s="28"/>
      <c r="B163" s="28"/>
      <c r="C163" s="28"/>
      <c r="D163" s="28"/>
      <c r="E163" s="28"/>
      <c r="F163" s="28"/>
      <c r="G163" s="28"/>
      <c r="H163" s="28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ht="12.75">
      <c r="A164" s="28"/>
      <c r="B164" s="28"/>
      <c r="C164" s="28"/>
      <c r="D164" s="28"/>
      <c r="E164" s="28"/>
      <c r="F164" s="28"/>
      <c r="G164" s="28"/>
      <c r="H164" s="28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</sheetData>
  <sheetProtection password="CA9C" sheet="1" objects="1" scenarios="1"/>
  <mergeCells count="11">
    <mergeCell ref="F5:F6"/>
    <mergeCell ref="H5:H6"/>
    <mergeCell ref="B2:AB2"/>
    <mergeCell ref="C4:C6"/>
    <mergeCell ref="A4:A6"/>
    <mergeCell ref="B4:B6"/>
    <mergeCell ref="D4:D6"/>
    <mergeCell ref="E4:E6"/>
    <mergeCell ref="G5:G6"/>
    <mergeCell ref="I4:AB5"/>
    <mergeCell ref="F4:H4"/>
  </mergeCells>
  <printOptions/>
  <pageMargins left="0.18" right="0.24" top="0.19" bottom="0.13" header="0.19" footer="0.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Жилкомцентр</cp:lastModifiedBy>
  <cp:lastPrinted>2013-01-10T10:43:24Z</cp:lastPrinted>
  <dcterms:created xsi:type="dcterms:W3CDTF">2009-12-03T14:43:43Z</dcterms:created>
  <dcterms:modified xsi:type="dcterms:W3CDTF">2013-01-11T09:32:16Z</dcterms:modified>
  <cp:category/>
  <cp:version/>
  <cp:contentType/>
  <cp:contentStatus/>
</cp:coreProperties>
</file>